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9_Maternal &amp; Child Health\Sharing Files 4\"/>
    </mc:Choice>
  </mc:AlternateContent>
  <xr:revisionPtr revIDLastSave="0" documentId="13_ncr:1_{0ED5A2A3-05F7-460E-9E5F-A5BB343616E8}"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Feb_5_2013hjp_3" localSheetId="13">'Raw Data'!$B$4:$AL$139</definedName>
    <definedName name="ambvis_rates_Feb_5_2013hjp_4"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Feb_5_2013hjp_1_3" localSheetId="13">'Raw Data'!$B$4:$AL$139</definedName>
    <definedName name="cabg_Feb_5_2013hjp_1_4"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Feb_5_2013hjp_3" localSheetId="13">'Raw Data'!$B$4:$AL$139</definedName>
    <definedName name="cath_Feb_5_2013hjp_4"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Feb_12_2013hjp_3" localSheetId="13">'Raw Data'!$B$4:$AL$139</definedName>
    <definedName name="dementia_Feb_12_2013hjp_4"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Feb_5_2013hjp_3" localSheetId="13">'Raw Data'!$B$4:$AL$139</definedName>
    <definedName name="hip_replace_Feb_5_2013hjp_4"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Feb_5_2013hjp_3" localSheetId="13">'Raw Data'!$B$4:$AL$139</definedName>
    <definedName name="knee_replace_Feb_5_2013hjp_4"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Feb_5_2013hjp_3" localSheetId="13">'Raw Data'!$B$4:$AL$139</definedName>
    <definedName name="pci_Feb_5_2013hjp_4"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3" l="1"/>
  <c r="G21" i="3"/>
  <c r="H21" i="3"/>
  <c r="F22" i="3"/>
  <c r="G22" i="3"/>
  <c r="H22" i="3"/>
  <c r="F23" i="3"/>
  <c r="G23" i="3"/>
  <c r="H23" i="3"/>
  <c r="F24" i="3"/>
  <c r="G24" i="3"/>
  <c r="H24" i="3"/>
  <c r="F25" i="3"/>
  <c r="G25" i="3"/>
  <c r="H25" i="3"/>
  <c r="F26" i="3"/>
  <c r="G26" i="3"/>
  <c r="H26" i="3"/>
  <c r="F27" i="3"/>
  <c r="G27" i="3"/>
  <c r="H27" i="3"/>
  <c r="F28" i="3"/>
  <c r="G28" i="3"/>
  <c r="H28" i="3"/>
  <c r="F29" i="3"/>
  <c r="G29" i="3"/>
  <c r="H29" i="3"/>
  <c r="H20" i="3"/>
  <c r="G20" i="3"/>
  <c r="F20" i="3"/>
  <c r="H11" i="3"/>
  <c r="H10" i="3"/>
  <c r="H9" i="3"/>
  <c r="H8" i="3"/>
  <c r="H7" i="3"/>
  <c r="H6" i="3"/>
  <c r="G11" i="3"/>
  <c r="G10" i="3"/>
  <c r="G9" i="3"/>
  <c r="G8" i="3"/>
  <c r="G7" i="3"/>
  <c r="G6" i="3"/>
  <c r="F11" i="3"/>
  <c r="F10" i="3"/>
  <c r="F9" i="3"/>
  <c r="F8" i="3"/>
  <c r="F7" i="3"/>
  <c r="F6" i="3"/>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E17" i="3" l="1"/>
  <c r="E15" i="3"/>
  <c r="B3" i="3" l="1"/>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3C765AC-AF99-4FFA-9934-49F461F2AF34}"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1466CD7F-65BF-485A-8F89-1CA5D9529041}"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8A0A7AE3-152F-48D4-9386-864E77BC7ADB}"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1FFE77AF-7B38-4D09-B26D-6651105146DA}"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<sst xmlns="http://schemas.openxmlformats.org/spreadsheetml/2006/main" count="2591" uniqueCount="463">
  <si>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</si>
  <si>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</si>
  <si>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</si>
  <si>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</si>
  <si>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</si>
  <si>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</si>
  <si>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</si>
  <si>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</si>
  <si>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</si>
  <si>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</si>
  <si>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</si>
  <si>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</si>
  <si>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</si>
  <si>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</si>
  <si>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</si>
  <si>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</si>
  <si>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</si>
  <si>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</si>
  <si>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</si>
  <si>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</si>
  <si>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</si>
  <si>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</si>
  <si>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</si>
  <si>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</si>
  <si>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</si>
  <si>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</si>
  <si>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</si>
  <si>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</si>
  <si>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</si>
  <si>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</si>
  <si>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</si>
  <si>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</si>
  <si>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</si>
  <si>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</si>
  <si>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</si>
  <si>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</si>
  <si>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</si>
  <si>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</si>
  <si>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</si>
  <si>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</si>
  <si>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</si>
  <si>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</si>
  <si>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</si>
  <si>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</si>
  <si>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</si>
  <si>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</si>
  <si>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</si>
  <si>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</si>
  <si>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</si>
  <si>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</si>
  <si>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</si>
  <si>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</si>
  <si>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</si>
  <si>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</si>
  <si>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</si>
  <si>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</si>
  <si>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</si>
  <si>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</si>
  <si>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</si>
  <si>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</si>
  <si>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</si>
  <si>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</si>
  <si>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</si>
  <si>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</si>
  <si>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</si>
  <si>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</si>
  <si>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</si>
  <si>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</si>
  <si>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</si>
  <si>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</si>
  <si>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</si>
  <si>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</si>
  <si>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</si>
  <si>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</si>
  <si>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</si>
  <si>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</si>
  <si>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</si>
  <si>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</si>
  <si>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</si>
  <si>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</si>
  <si>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</si>
  <si>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</si>
  <si>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</si>
  <si>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</si>
  <si>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</si>
  <si>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</si>
  <si>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</si>
  <si>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</si>
  <si>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</si>
  <si>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</si>
  <si>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</si>
  <si>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</si>
  <si>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</si>
  <si>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</si>
  <si>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</si>
  <si>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</si>
  <si>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</si>
  <si>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</si>
  <si>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</si>
  <si>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</si>
  <si>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</si>
  <si>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</si>
  <si>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</si>
  <si>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</si>
  <si>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</si>
  <si>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</si>
  <si>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</si>
  <si>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</si>
  <si>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</si>
  <si>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</si>
  <si>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</si>
  <si>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</si>
  <si>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</si>
  <si>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</si>
  <si>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</si>
  <si>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</si>
  <si>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</si>
  <si>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</si>
  <si>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</si>
  <si>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</si>
  <si>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</si>
  <si>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</si>
  <si>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</si>
  <si>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</si>
  <si>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</si>
  <si>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</si>
  <si>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</si>
  <si>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</si>
  <si>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</si>
  <si>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</si>
  <si>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</si>
  <si>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</si>
  <si>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</si>
  <si>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</si>
  <si>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</si>
  <si>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</si>
  <si>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</si>
  <si>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</si>
  <si>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</si>
  <si>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</si>
  <si>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</si>
  <si>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</si>
  <si>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</si>
  <si>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</si>
  <si>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</si>
  <si>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</si>
  <si>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</si>
  <si>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</si>
  <si>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</si>
  <si>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</si>
  <si>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</si>
  <si>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</si>
  <si>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</si>
  <si>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</si>
  <si>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</si>
  <si>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</si>
  <si>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</si>
  <si>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</si>
  <si>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</si>
  <si>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</si>
  <si>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</si>
  <si>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</si>
  <si>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</si>
  <si>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</si>
  <si>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</si>
  <si>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</si>
  <si>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</si>
  <si>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</si>
  <si>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</si>
  <si>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</si>
  <si>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</si>
  <si>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</si>
  <si>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</si>
  <si>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</si>
  <si>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</si>
  <si>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</si>
  <si>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</si>
  <si>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</si>
  <si>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</si>
  <si>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</si>
  <si>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</si>
  <si>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</si>
  <si>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</si>
  <si>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</si>
  <si>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</si>
  <si>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</si>
  <si>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</si>
  <si>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</si>
  <si>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</si>
  <si>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</si>
  <si>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</si>
  <si>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</si>
  <si>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</si>
  <si>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</si>
  <si>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</si>
  <si>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</si>
  <si>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</si>
  <si>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</si>
  <si>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</si>
  <si>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</si>
  <si>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</si>
  <si>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</si>
  <si>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</si>
  <si>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</si>
  <si>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</si>
  <si>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</si>
  <si>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</si>
  <si>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</si>
  <si>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</si>
  <si>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</si>
  <si>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</si>
  <si>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</si>
  <si>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</si>
  <si>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</si>
  <si>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</si>
  <si>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</si>
  <si>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</si>
  <si>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</si>
  <si>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</si>
  <si>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</si>
  <si>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</si>
  <si>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</si>
  <si>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</si>
  <si>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</si>
  <si>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</si>
  <si>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</si>
  <si>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</si>
  <si>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</si>
  <si>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</si>
  <si>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</si>
  <si>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</si>
  <si>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</si>
  <si>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</si>
  <si>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</si>
  <si>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</si>
  <si>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</si>
  <si>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</si>
  <si>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</si>
  <si>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</si>
  <si>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</si>
  <si>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</si>
  <si>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</si>
  <si>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</si>
  <si>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</si>
  <si>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</si>
  <si>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</si>
  <si>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</si>
  <si>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</si>
  <si>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</si>
  <si>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</si>
  <si>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</si>
  <si>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</si>
  <si>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</si>
  <si>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</si>
  <si>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</si>
  <si>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</si>
  <si>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</si>
  <si>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</si>
  <si>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</si>
  <si>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</si>
  <si>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</si>
  <si>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</si>
  <si>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Original data row</t>
  </si>
  <si>
    <t>u</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</si>
  <si>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</si>
  <si>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</si>
  <si>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</si>
  <si>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</si>
  <si>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</si>
  <si>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</si>
  <si>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</si>
  <si>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</si>
  <si>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</si>
  <si>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</si>
  <si>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</si>
  <si>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</si>
  <si>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</si>
  <si>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</si>
  <si>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</si>
  <si>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</si>
  <si>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</si>
  <si>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</si>
  <si>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</si>
  <si>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</si>
  <si>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</si>
  <si>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</si>
  <si>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</si>
  <si>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</si>
  <si>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</si>
  <si>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</si>
  <si>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</si>
  <si>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</si>
  <si>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</si>
  <si>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</si>
  <si>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</si>
  <si>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</si>
  <si>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</si>
  <si>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</si>
  <si>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</si>
  <si>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</si>
  <si>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</si>
  <si>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</si>
  <si>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</si>
  <si>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</si>
  <si>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</si>
  <si>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</si>
  <si>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</si>
  <si>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</si>
  <si>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</si>
  <si>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</si>
  <si>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</si>
  <si>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</si>
  <si>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</si>
  <si>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</si>
  <si>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</si>
  <si>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</si>
  <si>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</si>
  <si>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</si>
  <si>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</si>
  <si>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</si>
  <si>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</si>
  <si>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</si>
  <si>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</si>
  <si>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</si>
  <si>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</si>
  <si>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</si>
  <si>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</si>
  <si>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</si>
  <si>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</si>
  <si>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</si>
  <si>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</si>
  <si>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</si>
  <si>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</si>
  <si>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</si>
  <si>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</si>
  <si>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</si>
  <si>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</si>
  <si>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</si>
  <si>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</si>
  <si>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</si>
  <si>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</si>
  <si>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</si>
  <si>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</si>
  <si>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</si>
  <si>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</si>
  <si>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</si>
  <si>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</si>
  <si>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</si>
  <si>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</si>
  <si>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</si>
  <si>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</si>
  <si>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</si>
  <si>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</si>
  <si>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</si>
  <si>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</si>
  <si>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</si>
  <si>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</si>
  <si>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</si>
  <si>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</si>
  <si>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</si>
  <si>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</si>
  <si>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</si>
  <si>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</si>
  <si>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</si>
  <si>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</si>
  <si>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</si>
  <si>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</si>
  <si>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</si>
  <si>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</si>
  <si>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</si>
  <si>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</si>
  <si>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</si>
  <si>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</si>
  <si>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</si>
  <si>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</si>
  <si>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</si>
  <si>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</si>
  <si>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</si>
  <si>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</si>
  <si>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</si>
  <si>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</si>
  <si>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</si>
  <si>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</si>
  <si>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</si>
  <si>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</si>
  <si>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</si>
  <si>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</si>
  <si>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</si>
  <si>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</si>
  <si>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</si>
  <si>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</si>
  <si>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</si>
  <si>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</si>
  <si>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</si>
  <si>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</si>
  <si>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</si>
  <si>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</si>
  <si>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</si>
  <si>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</si>
  <si>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</si>
  <si>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</si>
  <si>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</si>
  <si>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</si>
  <si>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</si>
  <si>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</si>
  <si>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</si>
  <si>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</si>
  <si>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</si>
  <si>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</si>
  <si>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</si>
  <si>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</si>
  <si>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</si>
  <si>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</si>
  <si>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</si>
  <si>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</si>
  <si>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</si>
  <si>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</si>
  <si>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</si>
  <si>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</si>
  <si>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</si>
  <si>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</si>
  <si>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</si>
  <si>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2008/09-2012/13</t>
  </si>
  <si>
    <t>2013/14-2017/18</t>
  </si>
  <si>
    <t>2018/19-2022/23</t>
  </si>
  <si>
    <t>Count 
(2008/09-2012/13)</t>
  </si>
  <si>
    <t>Crude Percent
(2008/09-2012/13)</t>
  </si>
  <si>
    <t>Adjusted Percent
(2008/09-2012/13)</t>
  </si>
  <si>
    <t>Count 
(2013/14-2017/18)</t>
  </si>
  <si>
    <t>Crude Percent
(2013/14-2017/18)</t>
  </si>
  <si>
    <t>Adjusted Percent
(2013/14-2017/18)</t>
  </si>
  <si>
    <t>Count 
(2018/19-2022/23)</t>
  </si>
  <si>
    <t>Crude Percent
(2018/19-2022/23</t>
  </si>
  <si>
    <t>Adjusted Percent
(2018/19-2022/23)</t>
  </si>
  <si>
    <t>Adjusted Percent
(2008/09 - 2012/13)</t>
  </si>
  <si>
    <t>Adjusted Percent
(2013/14 - 2017/18)</t>
  </si>
  <si>
    <t>Adjusted Percent
(2018/19 - 2022/23)</t>
  </si>
  <si>
    <t>Crude and Maternal Age-Adjusted Annual VBAC Rates by Regions, 2008/09-2012/13, 2013/14-2017/18 &amp; 2018/19-2022/23(ref), proportion of women with prev. C-section</t>
  </si>
  <si>
    <t>(1,2,3,b)</t>
  </si>
  <si>
    <t>(1,2)</t>
  </si>
  <si>
    <t>(3,b)</t>
  </si>
  <si>
    <t>Crude and Maternal Age-Adjusted Annual VBAC Rates by Income Quintile, 2008/09-2012/13, 2013/14-2017/18 &amp; 2018/19-2022/23(ref), proportion of women with prev. C-section</t>
  </si>
  <si>
    <t>r</t>
  </si>
  <si>
    <t xml:space="preserve">Vaginal Birth After Prior Caesarean Section Counts, Crude Percents, and Adjusted Percents by Health Region, 2008/09-2012/13, 2013/14-2017/18, and 2018/19-2022/23
</t>
  </si>
  <si>
    <t xml:space="preserve">Vaginal Birth After Prior Caesarean Section Counts, Crude Percents, and Adjusted Percents by Winnipeg Community Area, 2008/09-2012/13, 2013/14-2017/18, and 2018/19-2022/23
</t>
  </si>
  <si>
    <t xml:space="preserve">Vaginal Birth After Prior Caesarean Section Counts, Crude Percents, and Adjusted Percents by District in Southern Health-Santé Sud, 2008/09-2012/13, 2013/14-2017/18, and 2018/19-2022/23
</t>
  </si>
  <si>
    <t xml:space="preserve">Vaginal Birth After Prior Caesarean Section Counts, Crude Percents, and Adjusted Percents by District in Interlake-Eastern RHA, 2008/09-2012/13, 2013/14-2017/18, and 2018/19-2022/23
</t>
  </si>
  <si>
    <t xml:space="preserve">Vaginal Birth After Prior Caesarean Section Counts, Crude Percents, and Adjusted Percents by District in Prairie Mountain, 2008/09-2012/13, 2013/14-2017/18, and 2018/19-2022/23
</t>
  </si>
  <si>
    <t xml:space="preserve">Vaginal Birth After Prior Caesarean Section Counts, Crude Percents, and Adjusted Percents by District in Northern Health Region, 2008/09-2012/13, 2013/14-2017/18, and 2018/19-2022/23
</t>
  </si>
  <si>
    <t>Maternal age-adjusted percent of births among females (all ages) with previous Caesarean Section</t>
  </si>
  <si>
    <t xml:space="preserve">Average annual count and percent of vaginal births after prior Caesarean section </t>
  </si>
  <si>
    <t>Community Area</t>
  </si>
  <si>
    <t>Neighborhood Cluster</t>
  </si>
  <si>
    <t xml:space="preserve">Vaginal Birth After Prior Caesarean Section Counts, Crude Percents, and Adjusted Percents by Winnipeg Neighbourhood Cluster, 2008/09-2012/13, 2013/14-2017/18, and 2018/19-2022/23
</t>
  </si>
  <si>
    <t>District</t>
  </si>
  <si>
    <t>Health Region</t>
  </si>
  <si>
    <t xml:space="preserve">date:     March 10, 2025 </t>
  </si>
  <si>
    <t>(1,2,3,a)</t>
  </si>
  <si>
    <t>If you require this document in a different accessible format, please contact us: by phone at 204-789-3819 or by email at info@cpe.umanitoba.ca.</t>
  </si>
  <si>
    <t>End of worksheet</t>
  </si>
  <si>
    <t>bold = statistically significant</t>
  </si>
  <si>
    <t xml:space="preserve">Adjusted Percent of Vaginal Births After Prior Caesarean Section by Income Quintile, 2008/09-2012/13, 2013/14-2017/18, and 2018/19-2022/23
</t>
  </si>
  <si>
    <t xml:space="preserve">Statistical Tests for Adjusted Percents of Vaginal Births After Prior Caesarean Section by Income Quintile,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</si>
</sst>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xf numFmtId="9" fontId="18" fillId="0" borderId="0" applyFont="0" applyFill="0" applyBorder="0" applyAlignment="0" applyProtection="0"/>
  </cellStyleXfs>
  <cellXfs count="113">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1" fontId="42" fillId="0" borderId="0" xfId="43" applyNumberFormat="1" applyFont="1" applyAlignment="1">
      <alignment vertical="center"/>
    </xf>
    <xf numFmtId="49" fontId="44" fillId="35" borderId="22" xfId="97" applyBorder="1">
      <alignment horizontal="left" vertical="center" indent="1"/>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49" fontId="44" fillId="35" borderId="23" xfId="97" applyBorder="1">
      <alignment horizontal="left" vertical="center" indent="1"/>
    </xf>
    <xf numFmtId="3" fontId="44" fillId="35" borderId="24" xfId="104"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0" fontId="43" fillId="0" borderId="0" xfId="0" applyFont="1" applyAlignment="1">
      <alignment horizontal="left" vertical="center"/>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40" fillId="0" borderId="11" xfId="108" quotePrefix="1" applyNumberFormat="1" applyFont="1" applyFill="1" applyBorder="1" applyAlignment="1">
      <alignment horizontal="right" vertical="center" indent="3"/>
    </xf>
    <xf numFmtId="2" fontId="44" fillId="35" borderId="24" xfId="108" quotePrefix="1" applyNumberFormat="1" applyFont="1" applyFill="1" applyBorder="1" applyAlignment="1">
      <alignment horizontal="right" vertical="center" indent="3"/>
    </xf>
    <xf numFmtId="2" fontId="40" fillId="0" borderId="11" xfId="108" applyNumberFormat="1" applyFont="1" applyFill="1" applyBorder="1" applyAlignment="1">
      <alignment horizontal="right" vertical="center" indent="3"/>
    </xf>
    <xf numFmtId="4" fontId="44" fillId="35" borderId="26" xfId="104" quotePrefix="1" applyNumberFormat="1" applyBorder="1">
      <alignment horizontal="right" vertical="center" indent="3"/>
    </xf>
    <xf numFmtId="4" fontId="44" fillId="35" borderId="24" xfId="104" quotePrefix="1" applyNumberFormat="1" applyBorder="1">
      <alignment horizontal="right" vertical="center" indent="3"/>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border outline="0">
        <left style="thin">
          <color theme="7"/>
        </left>
      </border>
    </dxf>
    <dxf>
      <font>
        <strike val="0"/>
        <outline val="0"/>
        <shadow val="0"/>
        <u val="none"/>
        <vertAlign val="baseline"/>
        <name val="Arial"/>
        <family val="2"/>
        <scheme val="none"/>
      </font>
      <numFmt numFmtId="2" formatCode="0.00"/>
      <border outline="0">
        <left style="thin">
          <color theme="7"/>
        </left>
        <right style="thin">
          <color theme="7"/>
        </right>
      </border>
    </dxf>
    <dxf>
      <font>
        <strike val="0"/>
        <outline val="0"/>
        <shadow val="0"/>
        <u val="none"/>
        <vertAlign val="baseline"/>
        <name val="Arial"/>
        <family val="2"/>
        <scheme val="none"/>
      </font>
      <numFmt numFmtId="2" formatCode="0.0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6032647071039917"/>
          <c:y val="0.13530122660332705"/>
          <c:w val="0.57489565783472929"/>
          <c:h val="0.68568231894622822"/>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(1,2,3,b)</c:v>
                  </c:pt>
                  <c:pt idx="2">
                    <c:v>Prairie Mountain Health (1,2,3)</c:v>
                  </c:pt>
                  <c:pt idx="3">
                    <c:v>Interlake-Eastern RHA  </c:v>
                  </c:pt>
                  <c:pt idx="4">
                    <c:v>Winnipeg RHA (b)</c:v>
                  </c:pt>
                  <c:pt idx="5">
                    <c:v>Southern Health-Santé Sud (3)</c:v>
                  </c:pt>
                </c:lvl>
                <c:lvl>
                  <c:pt idx="0">
                    <c:v>   </c:v>
                  </c:pt>
                </c:lvl>
              </c:multiLvlStrCache>
            </c:multiLvlStrRef>
          </c:cat>
          <c:val>
            <c:numRef>
              <c:f>'Graph Data'!$H$6:$H$11</c:f>
              <c:numCache>
                <c:formatCode>0.00</c:formatCode>
                <c:ptCount val="6"/>
                <c:pt idx="0">
                  <c:v>25.309849969999998</c:v>
                </c:pt>
                <c:pt idx="1">
                  <c:v>32.841930529999999</c:v>
                </c:pt>
                <c:pt idx="2">
                  <c:v>16.575462339999998</c:v>
                </c:pt>
                <c:pt idx="3">
                  <c:v>26.214379749999999</c:v>
                </c:pt>
                <c:pt idx="4">
                  <c:v>25.055267310000001</c:v>
                </c:pt>
                <c:pt idx="5">
                  <c:v>28.670789740000004</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(1,2,3)</c:v>
                  </c:pt>
                  <c:pt idx="3">
                    <c:v>Interlake-Eastern RHA  </c:v>
                  </c:pt>
                  <c:pt idx="4">
                    <c:v>Winnipeg RHA (b)</c:v>
                  </c:pt>
                  <c:pt idx="5">
                    <c:v>Southern Health-Santé Sud (3)</c:v>
                  </c:pt>
                </c:lvl>
                <c:lvl>
                  <c:pt idx="0">
                    <c:v>   </c:v>
                  </c:pt>
                </c:lvl>
              </c:multiLvlStrCache>
            </c:multiLvlStrRef>
          </c:cat>
          <c:val>
            <c:numRef>
              <c:f>'Graph Data'!$G$6:$G$11</c:f>
              <c:numCache>
                <c:formatCode>0.00</c:formatCode>
                <c:ptCount val="6"/>
                <c:pt idx="0">
                  <c:v>28.869149189999998</c:v>
                </c:pt>
                <c:pt idx="1">
                  <c:v>39.848618810000005</c:v>
                </c:pt>
                <c:pt idx="2">
                  <c:v>14.851471629999999</c:v>
                </c:pt>
                <c:pt idx="3">
                  <c:v>30.601821390000001</c:v>
                </c:pt>
                <c:pt idx="4">
                  <c:v>30.252265229999999</c:v>
                </c:pt>
                <c:pt idx="5">
                  <c:v>30.48736568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(1,2,3)</c:v>
                  </c:pt>
                  <c:pt idx="3">
                    <c:v>Interlake-Eastern RHA  </c:v>
                  </c:pt>
                  <c:pt idx="4">
                    <c:v>Winnipeg RHA (b)</c:v>
                  </c:pt>
                  <c:pt idx="5">
                    <c:v>Southern Health-Santé Sud (3)</c:v>
                  </c:pt>
                </c:lvl>
                <c:lvl>
                  <c:pt idx="0">
                    <c:v>   </c:v>
                  </c:pt>
                </c:lvl>
              </c:multiLvlStrCache>
            </c:multiLvlStrRef>
          </c:cat>
          <c:val>
            <c:numRef>
              <c:f>'Graph Data'!$F$6:$F$11</c:f>
              <c:numCache>
                <c:formatCode>0.00</c:formatCode>
                <c:ptCount val="6"/>
                <c:pt idx="0">
                  <c:v>29.734070810000002</c:v>
                </c:pt>
                <c:pt idx="1">
                  <c:v>37.94637153</c:v>
                </c:pt>
                <c:pt idx="2">
                  <c:v>15.940912669999999</c:v>
                </c:pt>
                <c:pt idx="3">
                  <c:v>34.982980759999997</c:v>
                </c:pt>
                <c:pt idx="4">
                  <c:v>30.955666009999998</c:v>
                </c:pt>
                <c:pt idx="5">
                  <c:v>31.769059630000001</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9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4896286581321259"/>
          <c:y val="0.14564572016566635"/>
          <c:w val="0.210923074599400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546381403519779"/>
          <c:y val="0.19888801883190013"/>
          <c:w val="0.8661362333747884"/>
          <c:h val="0.4853820758593021"/>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34.812002050000004</c:v>
                </c:pt>
                <c:pt idx="1">
                  <c:v>25.659641280000002</c:v>
                </c:pt>
                <c:pt idx="2">
                  <c:v>29.897823820000003</c:v>
                </c:pt>
                <c:pt idx="3">
                  <c:v>36.291700850000005</c:v>
                </c:pt>
                <c:pt idx="4">
                  <c:v>27.01407669</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31.672353450000003</c:v>
                </c:pt>
                <c:pt idx="1">
                  <c:v>29.326415389999998</c:v>
                </c:pt>
                <c:pt idx="2">
                  <c:v>28.968556760000002</c:v>
                </c:pt>
                <c:pt idx="3">
                  <c:v>32.36631362</c:v>
                </c:pt>
                <c:pt idx="4">
                  <c:v>29.505267880000002</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29.253345380000003</c:v>
                </c:pt>
                <c:pt idx="1">
                  <c:v>30.870007700000002</c:v>
                </c:pt>
                <c:pt idx="2">
                  <c:v>23.834142440000001</c:v>
                </c:pt>
                <c:pt idx="3">
                  <c:v>28.430016879999997</c:v>
                </c:pt>
                <c:pt idx="4">
                  <c:v>23.593167449999999</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50"/>
        </c:scaling>
        <c:delete val="0"/>
        <c:axPos val="l"/>
        <c:numFmt formatCode="#,##0" sourceLinked="0"/>
        <c:majorTickMark val="out"/>
        <c:minorTickMark val="none"/>
        <c:tickLblPos val="nextTo"/>
        <c:spPr>
          <a:ln>
            <a:solidFill>
              <a:schemeClr val="tx1"/>
            </a:solidFill>
          </a:ln>
        </c:spPr>
        <c:crossAx val="27073536"/>
        <c:crosses val="autoZero"/>
        <c:crossBetween val="between"/>
        <c:majorUnit val="10"/>
      </c:valAx>
      <c:spPr>
        <a:ln>
          <a:solidFill>
            <a:schemeClr val="tx1"/>
          </a:solidFill>
        </a:ln>
      </c:spPr>
    </c:plotArea>
    <c:legend>
      <c:legendPos val="r"/>
      <c:layout>
        <c:manualLayout>
          <c:xMode val="edge"/>
          <c:yMode val="edge"/>
          <c:x val="0.6736138843888535"/>
          <c:y val="0.48716255081374493"/>
          <c:w val="0.2819351304173102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347659144281608"/>
          <c:y val="0.19276813464615267"/>
          <c:w val="0.8661362333747884"/>
          <c:h val="0.48846836134433474"/>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35.909777349999999</c:v>
                </c:pt>
                <c:pt idx="1">
                  <c:v>26.423708380000001</c:v>
                </c:pt>
                <c:pt idx="2">
                  <c:v>24.79849935</c:v>
                </c:pt>
                <c:pt idx="3">
                  <c:v>26.746609519999996</c:v>
                </c:pt>
                <c:pt idx="4">
                  <c:v>28.27341384</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29.688976270000001</c:v>
                </c:pt>
                <c:pt idx="1">
                  <c:v>26.529743449999998</c:v>
                </c:pt>
                <c:pt idx="2">
                  <c:v>27.745203740000001</c:v>
                </c:pt>
                <c:pt idx="3">
                  <c:v>28.42149276</c:v>
                </c:pt>
                <c:pt idx="4">
                  <c:v>25.975241929999999</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27.257413120000002</c:v>
                </c:pt>
                <c:pt idx="1">
                  <c:v>21.772975469999999</c:v>
                </c:pt>
                <c:pt idx="2">
                  <c:v>21.727034929999999</c:v>
                </c:pt>
                <c:pt idx="3">
                  <c:v>22.342889100000001</c:v>
                </c:pt>
                <c:pt idx="4">
                  <c:v>23.550320240000001</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50"/>
        </c:scaling>
        <c:delete val="0"/>
        <c:axPos val="l"/>
        <c:numFmt formatCode="#,##0" sourceLinked="0"/>
        <c:majorTickMark val="out"/>
        <c:minorTickMark val="none"/>
        <c:tickLblPos val="nextTo"/>
        <c:spPr>
          <a:ln>
            <a:solidFill>
              <a:schemeClr val="tx1"/>
            </a:solidFill>
          </a:ln>
        </c:spPr>
        <c:crossAx val="27073536"/>
        <c:crosses val="autoZero"/>
        <c:crossBetween val="between"/>
        <c:majorUnit val="10"/>
      </c:valAx>
      <c:spPr>
        <a:ln>
          <a:solidFill>
            <a:schemeClr val="tx1"/>
          </a:solidFill>
        </a:ln>
      </c:spPr>
    </c:plotArea>
    <c:legend>
      <c:legendPos val="r"/>
      <c:layout>
        <c:manualLayout>
          <c:xMode val="edge"/>
          <c:yMode val="edge"/>
          <c:x val="0.6814315450401236"/>
          <c:y val="0.49163971906826565"/>
          <c:w val="0.26000530585590675"/>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vaginal birth after prior Caesarean sections by Manitoba health region for the years, 2008/09-2012/13, 2013/14-2017/18, and 2018/19-2022/23. Values represent the maternal age-adjusted average annual percent of births among females with previous Caesarean section.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1.59583E-7</cdr:y>
    </cdr:from>
    <cdr:to>
      <cdr:x>1</cdr:x>
      <cdr:y>0.12446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1"/>
          <a:ext cx="6355976" cy="77992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9.13: Vaginal Birth After Prior Caesarean Section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percent of births among females (all ages) with previous Caesarean Section</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vaginal birth after prior Caesarean section by rural income quintile, 2008/09-2012/13, 20 13/14-2017/18, and 2018/19-2022/23, based on the maternal age-adjusted percent of births among females with previous Caesarean section.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0.99819</cdr:x>
      <cdr:y>0.15101</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0" y="0"/>
          <a:ext cx="6358790" cy="6248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Vaginal Birth After Prior Caesarean Section by Rural Income Quintile, 2008/09-2012/13, 20 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percent of births among females (all ages) with previous Caesarean Section</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vaginal birth after prior Caesarean section by urban income quintile, 2008/09-2012/13, 20 13/14-2017/18, and 2018/19-2022/23, based on the maternal age-adjusted percent of births among females with previous Caesarean section.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0.12891</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53340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Vaginal Birth After Prior Caesarean Section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percent of births among females (all ages) with previous Caesarean Section</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C8DE0062-E105-4EB6-9D2B-D8C9A4C116AE}"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pci_Feb_5_2013hjp_4" connectionId="7" xr16:uid="{1FB4A215-1D41-4B3E-883F-069476AC3DBA}"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A28265A3-72A0-4141-8893-918AAC6666FE}"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256350A0-4C91-4AC6-92AF-331C26420D0A}"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5B6C85E5-4336-4E5F-8CA0-59A32E37B097}"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knee_replace_Feb_5_2013hjp_4" connectionId="6" xr16:uid="{A6B9919E-7572-4CA4-BA03-DC289CF359EA}"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6323FB0-C7C8-433F-B083-1102B7CF0F62}"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4420A470-1BCD-4FDE-B5B0-FDB658890CD4}"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6D5762C1-4AAA-463A-BF97-F3DD54EBBFB8}"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D10616E2-49FD-4874-8B42-562F0BA6946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E44FB337-CDC2-4F0F-8976-F7A2B39F03EE}"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996616D6-349D-49C2-843E-3A497D263C9E}"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ambvis_rates_Feb_5_2013hjp_4" connectionId="1" xr16:uid="{96C1B4CF-AA91-4E89-99A7-D4F7DDFC075E}"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2A51B692-239A-4DBE-BF16-6D8EBE74B0EB}"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dementia_Feb_12_2013hjp_4" connectionId="4" xr16:uid="{F1D1F7FB-A161-45F7-BD7E-1B84BE904FD8}"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DD990C1B-DD57-470D-83CE-35EAB02FCED7}"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3295D0E7-A962-45FA-ABDE-420AECDD53E5}"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836381AA-8BDD-4D3C-B179-D2190843BC63}"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DC7A26E0-D958-4567-B91E-D7A0AE5BAFAD}"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A8B5B08A-EABC-48FD-86D7-8B30ADFA81A6}"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hip_replace_Feb_5_2013hjp_4" connectionId="5" xr16:uid="{583B729F-0C36-4B7F-8B61-9A4276C6E47B}"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CCE1FE65-141B-4A2E-B088-FD5E033D7BCD}"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432A88F-A30B-4B1E-9DC0-28BD5BF71E0A}"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FF74C1AB-14A4-4C38-AA86-CC602231F4E5}"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th_Feb_5_2013hjp_4" connectionId="3" xr16:uid="{F73965CF-EB5E-47A1-BBB9-A0D71DF524F3}"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207A47A-0C1C-4D3D-9FBE-9CAC3DD6E198}"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5D7BD975-72A7-494B-9F41-F99AA014F9D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abg_Feb_5_2013hjp_1_4" connectionId="2" xr16:uid="{6B71A153-341B-465D-AB60-093EC30A9842}"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08/09-2012/13)" dataDxfId="99"/>
    <tableColumn id="3" xr3:uid="{E609746C-577D-448D-A2D5-107C5EC3FC4F}" name="Crude Percent_x000a_(2008/09-2012/13)" dataDxfId="98"/>
    <tableColumn id="9" xr3:uid="{E533163E-0B38-4D72-A5E4-7C9E8DE92DB0}" name="Adjusted Percent_x000a_(2008/09-2012/13)" dataDxfId="97"/>
    <tableColumn id="4" xr3:uid="{E905B87B-6CF6-472D-A463-4DD4DF0F4579}" name="Count _x000a_(2013/14-2017/18)" dataDxfId="96"/>
    <tableColumn id="5" xr3:uid="{42AC696E-0C0F-41CD-87FE-48FEB719A977}" name="Crude Percent_x000a_(2013/14-2017/18)" dataDxfId="95" dataCellStyle="Percent"/>
    <tableColumn id="10" xr3:uid="{9B6946B1-8EB7-4F82-B7C6-45A6E18E0B8E}" name="Adjusted Percent_x000a_(2013/14-2017/18)" dataDxfId="94" dataCellStyle="Percent"/>
    <tableColumn id="6" xr3:uid="{98A3EF03-EBD3-4B5B-968D-B7D8D08DA0B7}" name="Count _x000a_(2018/19-2022/23)" dataDxfId="93"/>
    <tableColumn id="7" xr3:uid="{207C225F-DEFE-422A-B44A-EF5A1D5B5E9B}" name="Crude Percent_x000a_(2018/19-2022/23" dataDxfId="92" dataCellStyle="Percent"/>
    <tableColumn id="12" xr3:uid="{99B711D0-E2B7-4818-8B64-BF6600B64A94}" name="Adjusted Percent_x000a_(2018/19-2022/23)" dataDxfId="91" dataCellStyle="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08/09-2012/13)" dataDxfId="86"/>
    <tableColumn id="3" xr3:uid="{6986163F-37F9-4C51-B8BF-49EF97C8AA8E}" name="Crude Percent_x000a_(2008/09-2012/13)" dataDxfId="85"/>
    <tableColumn id="8" xr3:uid="{E1FE3E8A-F8CF-4F43-A07A-29CA47C07498}" name="Adjusted Percent_x000a_(2008/09-2012/13)" dataDxfId="84" dataCellStyle="Percent"/>
    <tableColumn id="4" xr3:uid="{17D3DE66-4D16-4579-9390-FCE7DFAD63F4}" name="Count _x000a_(2013/14-2017/18)" dataDxfId="83" dataCellStyle="Data - counts"/>
    <tableColumn id="5" xr3:uid="{CB9FD7DB-67DB-469A-B19C-D7838272F54A}" name="Crude Percent_x000a_(2013/14-2017/18)" dataDxfId="82" dataCellStyle="Percent"/>
    <tableColumn id="9" xr3:uid="{13A8AFE8-2E00-4BDF-B370-B87F79D187D2}" name="Adjusted Percent_x000a_(2013/14-2017/18)" dataDxfId="81" dataCellStyle="Percent"/>
    <tableColumn id="6" xr3:uid="{DE6F0234-9AFC-4F7C-B44E-7E3EF1DFD886}" name="Count _x000a_(2018/19-2022/23)" dataDxfId="80" dataCellStyle="Data - counts"/>
    <tableColumn id="7" xr3:uid="{DEF3260F-6C20-44F1-A215-7DE7E706528E}" name="Crude Percent_x000a_(2018/19-2022/23" dataDxfId="79" dataCellStyle="Percent"/>
    <tableColumn id="10" xr3:uid="{FD57EE1E-18E1-452C-A821-2E362C658130}" name="Adjusted Percent_x000a_(2018/19-2022/23)" dataDxfId="78"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08/09-2012/13)" dataDxfId="73"/>
    <tableColumn id="3" xr3:uid="{799AD68C-F0F9-49AB-810E-8A8E76B68BB8}" name="Crude Percent_x000a_(2008/09-2012/13)" dataDxfId="72"/>
    <tableColumn id="8" xr3:uid="{0C919304-67A1-4AA3-8103-645F25F7CD26}" name="Adjusted Percent_x000a_(2008/09-2012/13)" dataDxfId="71" dataCellStyle="Data - percent"/>
    <tableColumn id="4" xr3:uid="{9B3EB30E-4811-4C2F-87EE-547A53BB9DF3}" name="Count _x000a_(2013/14-2017/18)" dataDxfId="70" dataCellStyle="Data - counts"/>
    <tableColumn id="5" xr3:uid="{0F12AD61-6D7D-4366-8714-6875C0A34F39}" name="Crude Percent_x000a_(2013/14-2017/18)" dataDxfId="69" dataCellStyle="Percent"/>
    <tableColumn id="9" xr3:uid="{2605FB17-AA4C-4FAA-83FA-01A01B6C0FC0}" name="Adjusted Percent_x000a_(2013/14-2017/18)" dataDxfId="68" dataCellStyle="Percent"/>
    <tableColumn id="6" xr3:uid="{43E0FA13-9B54-44D6-B201-10E3B3EA5D72}" name="Count _x000a_(2018/19-2022/23)" dataDxfId="67" dataCellStyle="Data - counts"/>
    <tableColumn id="7" xr3:uid="{C517B006-E5E4-45CE-8275-34DFC91A1A27}" name="Crude Percent_x000a_(2018/19-2022/23" dataDxfId="66" dataCellStyle="Percent"/>
    <tableColumn id="10" xr3:uid="{B737B69A-8423-4615-A441-837880882BBA}" name="Adjusted Percent_x000a_(2018/19-2022/23)" dataDxfId="65"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08/09-2012/13)" dataDxfId="60"/>
    <tableColumn id="3" xr3:uid="{BA0D3DA2-FE1B-492A-B643-3CFEFEDAF728}" name="Crude Percent_x000a_(2008/09-2012/13)" dataDxfId="59"/>
    <tableColumn id="8" xr3:uid="{CFB65243-E5B2-44C6-8D0C-FB9438A58613}" name="Adjusted Percent_x000a_(2008/09-2012/13)" dataDxfId="58"/>
    <tableColumn id="4" xr3:uid="{65A87695-A081-48FE-8DE3-008DDF3ABE7B}" name="Count _x000a_(2013/14-2017/18)" dataDxfId="57"/>
    <tableColumn id="5" xr3:uid="{94433568-4669-42E6-80A7-30B3ED87FD6E}" name="Crude Percent_x000a_(2013/14-2017/18)" dataDxfId="56" dataCellStyle="Percent"/>
    <tableColumn id="9" xr3:uid="{3F299B8B-FCEB-4979-A7AE-BD2BD5C89E3E}" name="Adjusted Percent_x000a_(2013/14-2017/18)" dataDxfId="55" dataCellStyle="Percent"/>
    <tableColumn id="6" xr3:uid="{F9BAEEB1-906A-4FDA-B891-D116C64ECB71}" name="Count _x000a_(2018/19-2022/23)" dataDxfId="54"/>
    <tableColumn id="7" xr3:uid="{0CF98AB4-2418-42C1-BA44-73FF78F5589D}" name="Crude Percent_x000a_(2018/19-2022/23" dataDxfId="53" dataCellStyle="Percent"/>
    <tableColumn id="10" xr3:uid="{9C6E716E-CAD9-42C6-B721-1B82BF58347E}" name="Adjusted Percent_x000a_(2018/19-2022/23)" dataDxfId="52" dataCellStyle="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08/09-2012/13)" dataDxfId="47"/>
    <tableColumn id="3" xr3:uid="{E7B9AA8C-BAA1-45C8-B8D1-E513DF08F7CD}" name="Crude Percent_x000a_(2008/09-2012/13)" dataDxfId="46"/>
    <tableColumn id="8" xr3:uid="{5833F9F7-6CE0-4C5D-9C27-545F1A6F2CD5}" name="Adjusted Percent_x000a_(2008/09-2012/13)" dataDxfId="45"/>
    <tableColumn id="4" xr3:uid="{AA22EA7D-5DC0-4F3A-8ECA-5325860C71C2}" name="Count _x000a_(2013/14-2017/18)" dataDxfId="44"/>
    <tableColumn id="5" xr3:uid="{8961EBF3-9061-40CF-8EED-1A80E878AA94}" name="Crude Percent_x000a_(2013/14-2017/18)" dataDxfId="43" dataCellStyle="Percent"/>
    <tableColumn id="9" xr3:uid="{670C5F53-3547-4206-A3B4-00F4526F41EF}" name="Adjusted Percent_x000a_(2013/14-2017/18)" dataDxfId="42" dataCellStyle="Percent"/>
    <tableColumn id="6" xr3:uid="{5AE41F3B-C96C-4164-9A3A-D1DA1E86C419}" name="Count _x000a_(2018/19-2022/23)" dataDxfId="41"/>
    <tableColumn id="7" xr3:uid="{CC94DDF7-9E48-4746-955D-E442C96C3982}" name="Crude Percent_x000a_(2018/19-2022/23" dataDxfId="40" dataCellStyle="Percent"/>
    <tableColumn id="10" xr3:uid="{1DCF345B-E210-451E-A2D4-F32F96B5D28A}" name="Adjusted Percent_x000a_(2018/19-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08/09-2012/13)" dataDxfId="34"/>
    <tableColumn id="3" xr3:uid="{26BCE2F9-001A-4F33-B3FE-6D6410B9F6A9}" name="Crude Percent_x000a_(2008/09-2012/13)" dataDxfId="33"/>
    <tableColumn id="8" xr3:uid="{78EE06CD-91BE-4824-9F4D-66929B7D5852}" name="Adjusted Percent_x000a_(2008/09-2012/13)" dataDxfId="32"/>
    <tableColumn id="4" xr3:uid="{ACE4089F-A593-4169-8211-DB959B0A7642}" name="Count _x000a_(2013/14-2017/18)" dataDxfId="31"/>
    <tableColumn id="5" xr3:uid="{BBAF5251-1946-45AA-B1BE-33DD00E61DDF}" name="Crude Percent_x000a_(2013/14-2017/18)" dataDxfId="30" dataCellStyle="Percent"/>
    <tableColumn id="9" xr3:uid="{0243E1F9-2123-42A5-BB23-E877D5619A14}" name="Adjusted Percent_x000a_(2013/14-2017/18)" dataDxfId="29" dataCellStyle="Percent"/>
    <tableColumn id="6" xr3:uid="{2EBEEC92-8AF4-4122-8D62-E2CACC3843A9}" name="Count _x000a_(2018/19-2022/23)" dataDxfId="28"/>
    <tableColumn id="7" xr3:uid="{EE37DAC4-2A3A-4DD3-9407-19801A4F6813}" name="Crude Percent_x000a_(2018/19-2022/23" dataDxfId="27" dataCellStyle="Percent"/>
    <tableColumn id="10" xr3:uid="{E85AC16D-EACE-461E-8B26-B1F5656F1FD6}" name="Adjusted Percent_x000a_(2018/19-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08/09-2012/13)" dataDxfId="21"/>
    <tableColumn id="3" xr3:uid="{054969E8-9BFF-44EA-9AC6-6F628BFD315E}" name="Crude Percent_x000a_(2008/09-2012/13)" dataDxfId="20"/>
    <tableColumn id="8" xr3:uid="{D76499AF-A597-492A-91E1-B9288188753A}" name="Adjusted Percent_x000a_(2008/09-2012/13)" dataDxfId="19"/>
    <tableColumn id="4" xr3:uid="{82B9FAD0-A182-4979-A453-ABA4A726790B}" name="Count _x000a_(2013/14-2017/18)" dataDxfId="18"/>
    <tableColumn id="5" xr3:uid="{112A539F-2360-4C14-A71A-5D32AF2F734D}" name="Crude Percent_x000a_(2013/14-2017/18)" dataDxfId="17" dataCellStyle="Percent"/>
    <tableColumn id="9" xr3:uid="{7A0D3EB2-8D1A-44C5-A259-DABF8E4C74B0}" name="Adjusted Percent_x000a_(2013/14-2017/18)" dataDxfId="16" dataCellStyle="Percent"/>
    <tableColumn id="6" xr3:uid="{FB9C8903-1AC8-4A75-8E6F-8F2F08F49C57}" name="Count _x000a_(2018/19-2022/23)" dataDxfId="15"/>
    <tableColumn id="7" xr3:uid="{290570BD-3038-4C7F-AC18-9BCCFD7BFA28}" name="Crude Percent_x000a_(2018/19-2022/23" dataDxfId="14" dataCellStyle="Percent"/>
    <tableColumn id="10" xr3:uid="{926D0B2F-0520-4633-993E-B9FF02B30FFE}" name="Adjusted Percent_x000a_(2018/19-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08/09 - 2012/13)" dataDxfId="8" dataCellStyle="Percent"/>
    <tableColumn id="3" xr3:uid="{25DBBBAA-19F0-44AB-A7A3-E2C9680F4E3D}" name="Adjusted Percent_x000a_(2013/14 - 2017/18)" dataDxfId="7" dataCellStyle="Percent"/>
    <tableColumn id="4" xr3:uid="{B1A4B07F-07FA-4054-9241-0E968E724E9B}" name="Adjusted Percent_x000a_(2018/19 -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BA94DEA-7E92-4C5C-A320-39FF4960B90C}" name="Table919331221303948663" displayName="Table919331221303948663" ref="A2:B12" totalsRowShown="0" headerRowDxfId="5" dataDxfId="3" headerRowBorderDxfId="4">
  <tableColumns count="2">
    <tableColumn id="1" xr3:uid="{41B3326D-0BFD-4173-BE01-16BAD5A4FE05}" name="Statistical Tests" dataDxfId="2"/>
    <tableColumn id="2" xr3:uid="{E9AA445A-D06D-4202-B1AF-26A4DA59E02E}"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34" Type="http://schemas.openxmlformats.org/officeDocument/2006/relationships/queryTable" Target="../queryTables/queryTable33.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67" customWidth="1"/>
    <col min="2" max="2" width="20.77734375" style="66" customWidth="1"/>
    <col min="3" max="7" width="20.77734375" style="67" customWidth="1"/>
    <col min="8" max="8" width="20.77734375" style="66" customWidth="1"/>
    <col min="9" max="10" width="20.77734375" style="67" customWidth="1"/>
    <col min="11" max="12" width="10.5546875" style="67" customWidth="1"/>
    <col min="13" max="16384" width="9.33203125" style="67"/>
  </cols>
  <sheetData>
    <row r="1" spans="1:18" s="55" customFormat="1" ht="18.899999999999999" customHeight="1" x14ac:dyDescent="0.3">
      <c r="A1" s="111" t="s">
        <v>443</v>
      </c>
      <c r="B1" s="54"/>
      <c r="C1" s="54"/>
      <c r="D1" s="54"/>
      <c r="E1" s="54"/>
      <c r="F1" s="54"/>
      <c r="G1" s="54"/>
      <c r="H1" s="54"/>
      <c r="I1" s="54"/>
      <c r="J1" s="54"/>
      <c r="K1" s="54"/>
      <c r="L1" s="54"/>
    </row>
    <row r="2" spans="1:18" s="55" customFormat="1" ht="18.899999999999999" customHeight="1" x14ac:dyDescent="0.3">
      <c r="A2" s="1" t="s">
        <v>450</v>
      </c>
      <c r="B2" s="56"/>
      <c r="C2" s="56"/>
      <c r="D2" s="56"/>
      <c r="E2" s="56"/>
      <c r="F2" s="56"/>
      <c r="G2" s="56"/>
      <c r="H2" s="56"/>
      <c r="I2" s="56"/>
      <c r="J2" s="56"/>
      <c r="K2" s="54"/>
      <c r="L2" s="54"/>
    </row>
    <row r="3" spans="1:18" s="59" customFormat="1" ht="54" customHeight="1" x14ac:dyDescent="0.3">
      <c r="A3" s="108" t="s">
        <v>455</v>
      </c>
      <c r="B3" s="57" t="s">
        <v>425</v>
      </c>
      <c r="C3" s="57" t="s">
        <v>426</v>
      </c>
      <c r="D3" s="57" t="s">
        <v>427</v>
      </c>
      <c r="E3" s="57" t="s">
        <v>428</v>
      </c>
      <c r="F3" s="57" t="s">
        <v>429</v>
      </c>
      <c r="G3" s="57" t="s">
        <v>430</v>
      </c>
      <c r="H3" s="57" t="s">
        <v>431</v>
      </c>
      <c r="I3" s="57" t="s">
        <v>432</v>
      </c>
      <c r="J3" s="57" t="s">
        <v>433</v>
      </c>
      <c r="Q3" s="60"/>
      <c r="R3" s="60"/>
    </row>
    <row r="4" spans="1:18" s="55" customFormat="1" ht="18.899999999999999" customHeight="1" x14ac:dyDescent="0.3">
      <c r="A4" s="61" t="s">
        <v>174</v>
      </c>
      <c r="B4" s="62">
        <v>510</v>
      </c>
      <c r="C4" s="86">
        <v>33.355134069999998</v>
      </c>
      <c r="D4" s="86">
        <v>31.769059630000001</v>
      </c>
      <c r="E4" s="62">
        <v>572</v>
      </c>
      <c r="F4" s="86">
        <v>31.937465100000001</v>
      </c>
      <c r="G4" s="86">
        <v>30.48736568</v>
      </c>
      <c r="H4" s="62">
        <v>617</v>
      </c>
      <c r="I4" s="86">
        <v>29.437022899999999</v>
      </c>
      <c r="J4" s="86">
        <v>28.670789740000004</v>
      </c>
    </row>
    <row r="5" spans="1:18" s="55" customFormat="1" ht="18.899999999999999" customHeight="1" x14ac:dyDescent="0.3">
      <c r="A5" s="61" t="s">
        <v>169</v>
      </c>
      <c r="B5" s="62">
        <v>1260</v>
      </c>
      <c r="C5" s="86">
        <v>31.072749690000002</v>
      </c>
      <c r="D5" s="86">
        <v>30.955666009999998</v>
      </c>
      <c r="E5" s="62">
        <v>1481</v>
      </c>
      <c r="F5" s="86">
        <v>29.925237420000002</v>
      </c>
      <c r="G5" s="86">
        <v>30.252265229999999</v>
      </c>
      <c r="H5" s="62">
        <v>1291</v>
      </c>
      <c r="I5" s="86">
        <v>24.303463860000001</v>
      </c>
      <c r="J5" s="86">
        <v>25.055267310000001</v>
      </c>
    </row>
    <row r="6" spans="1:18" s="55" customFormat="1" ht="18.899999999999999" customHeight="1" x14ac:dyDescent="0.3">
      <c r="A6" s="61" t="s">
        <v>49</v>
      </c>
      <c r="B6" s="62">
        <v>228</v>
      </c>
      <c r="C6" s="86">
        <v>35.90551181</v>
      </c>
      <c r="D6" s="86">
        <v>34.982980759999997</v>
      </c>
      <c r="E6" s="62">
        <v>234</v>
      </c>
      <c r="F6" s="86">
        <v>31.75033921</v>
      </c>
      <c r="G6" s="86">
        <v>30.601821390000001</v>
      </c>
      <c r="H6" s="62">
        <v>235</v>
      </c>
      <c r="I6" s="86">
        <v>26.55367232</v>
      </c>
      <c r="J6" s="86">
        <v>26.214379749999999</v>
      </c>
    </row>
    <row r="7" spans="1:18" s="55" customFormat="1" ht="18.899999999999999" customHeight="1" x14ac:dyDescent="0.3">
      <c r="A7" s="61" t="s">
        <v>172</v>
      </c>
      <c r="B7" s="62">
        <v>220</v>
      </c>
      <c r="C7" s="86">
        <v>16.845329249999999</v>
      </c>
      <c r="D7" s="86">
        <v>15.940912669999999</v>
      </c>
      <c r="E7" s="62">
        <v>230</v>
      </c>
      <c r="F7" s="86">
        <v>15.530047269999999</v>
      </c>
      <c r="G7" s="86">
        <v>14.851471629999999</v>
      </c>
      <c r="H7" s="62">
        <v>263</v>
      </c>
      <c r="I7" s="86">
        <v>16.913183279999998</v>
      </c>
      <c r="J7" s="86">
        <v>16.575462339999998</v>
      </c>
    </row>
    <row r="8" spans="1:18" s="55" customFormat="1" ht="18.899999999999999" customHeight="1" x14ac:dyDescent="0.3">
      <c r="A8" s="61" t="s">
        <v>170</v>
      </c>
      <c r="B8" s="62">
        <v>336</v>
      </c>
      <c r="C8" s="86">
        <v>41.226993870000001</v>
      </c>
      <c r="D8" s="86">
        <v>37.94637153</v>
      </c>
      <c r="E8" s="62">
        <v>380</v>
      </c>
      <c r="F8" s="86">
        <v>42.841037199999995</v>
      </c>
      <c r="G8" s="86">
        <v>39.848618810000005</v>
      </c>
      <c r="H8" s="62">
        <v>309</v>
      </c>
      <c r="I8" s="86">
        <v>35.073779799999997</v>
      </c>
      <c r="J8" s="86">
        <v>32.841930529999999</v>
      </c>
      <c r="Q8" s="63"/>
    </row>
    <row r="9" spans="1:18" s="55" customFormat="1" ht="18.899999999999999" customHeight="1" x14ac:dyDescent="0.3">
      <c r="A9" s="64" t="s">
        <v>29</v>
      </c>
      <c r="B9" s="73">
        <v>2556</v>
      </c>
      <c r="C9" s="87">
        <v>30.636461700000002</v>
      </c>
      <c r="D9" s="87">
        <v>29.734070810000002</v>
      </c>
      <c r="E9" s="73">
        <v>2899</v>
      </c>
      <c r="F9" s="87">
        <v>29.437449230000002</v>
      </c>
      <c r="G9" s="87">
        <v>28.869149189999998</v>
      </c>
      <c r="H9" s="73">
        <v>2716</v>
      </c>
      <c r="I9" s="87">
        <v>25.309849969999998</v>
      </c>
      <c r="J9" s="87">
        <v>25.309849969999998</v>
      </c>
    </row>
    <row r="10" spans="1:18" ht="18.899999999999999" customHeight="1" x14ac:dyDescent="0.25">
      <c r="A10" s="65" t="s">
        <v>414</v>
      </c>
    </row>
    <row r="11" spans="1:18" x14ac:dyDescent="0.25">
      <c r="B11" s="67"/>
      <c r="H11" s="67"/>
    </row>
    <row r="12" spans="1:18" x14ac:dyDescent="0.25">
      <c r="A12" s="110" t="s">
        <v>458</v>
      </c>
      <c r="B12" s="68"/>
      <c r="C12" s="68"/>
      <c r="D12" s="68"/>
      <c r="E12" s="68"/>
      <c r="F12" s="68"/>
      <c r="G12" s="68"/>
      <c r="H12" s="68"/>
      <c r="I12" s="68"/>
      <c r="J12" s="68"/>
    </row>
    <row r="13" spans="1:18" x14ac:dyDescent="0.25">
      <c r="B13" s="67"/>
      <c r="H13" s="67"/>
    </row>
    <row r="14" spans="1:18" ht="15.6" x14ac:dyDescent="0.3">
      <c r="A14" s="112" t="s">
        <v>459</v>
      </c>
      <c r="B14" s="67"/>
      <c r="H14" s="67"/>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B63" sqref="B63"/>
    </sheetView>
  </sheetViews>
  <sheetFormatPr defaultRowHeight="14.4" x14ac:dyDescent="0.3"/>
  <cols>
    <col min="1" max="1" width="5.88671875" customWidth="1"/>
    <col min="2" max="2" width="25.5546875" style="27" customWidth="1"/>
    <col min="4" max="4" width="11.88671875" style="28" bestFit="1" customWidth="1"/>
    <col min="5" max="5" width="31.6640625" style="27" customWidth="1"/>
    <col min="6" max="6" width="15.88671875" style="91" customWidth="1"/>
    <col min="7" max="7" width="23.109375" style="91" customWidth="1"/>
    <col min="8" max="8" width="17.33203125" style="91" customWidth="1"/>
    <col min="9" max="10" width="11.44140625" style="12" customWidth="1"/>
    <col min="11" max="11" width="15.109375" style="12" customWidth="1"/>
    <col min="12" max="12" width="2.5546875" style="12" customWidth="1"/>
    <col min="13" max="13" width="9.109375" style="92" bestFit="1" customWidth="1"/>
    <col min="14" max="14" width="18.5546875" style="43"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Maternal Age-Adjusted Annual VBAC Rates by Regions, 2008/09-2012/13, 2013/14-2017/18 &amp; 2018/19-2022/23(ref), proportion of women with prev. C-section</v>
      </c>
    </row>
    <row r="3" spans="1:34" x14ac:dyDescent="0.3">
      <c r="B3" s="27" t="str">
        <f>'Raw Data'!B6</f>
        <v xml:space="preserve">date:     March 10, 2025 </v>
      </c>
    </row>
    <row r="4" spans="1:34" x14ac:dyDescent="0.3">
      <c r="AD4"/>
      <c r="AE4"/>
    </row>
    <row r="5" spans="1:34" s="3" customFormat="1" x14ac:dyDescent="0.3">
      <c r="A5" s="3" t="s">
        <v>234</v>
      </c>
      <c r="B5" s="2" t="s">
        <v>179</v>
      </c>
      <c r="C5" s="3" t="s">
        <v>129</v>
      </c>
      <c r="D5" s="26" t="s">
        <v>389</v>
      </c>
      <c r="E5" s="2" t="s">
        <v>390</v>
      </c>
      <c r="F5" s="7" t="s">
        <v>422</v>
      </c>
      <c r="G5" s="7" t="s">
        <v>423</v>
      </c>
      <c r="H5" s="7" t="s">
        <v>424</v>
      </c>
      <c r="I5" s="13"/>
      <c r="J5" s="15" t="s">
        <v>262</v>
      </c>
      <c r="K5" s="43"/>
    </row>
    <row r="6" spans="1:34" x14ac:dyDescent="0.3">
      <c r="A6">
        <v>6</v>
      </c>
      <c r="B6" s="27" t="s">
        <v>130</v>
      </c>
      <c r="C6" t="str">
        <f>IF('Raw Data'!BC13&lt;0,CONCATENATE("(",-1*'Raw Data'!BC13,")"),'Raw Data'!BC13)</f>
        <v>(b)</v>
      </c>
      <c r="D6" s="28" t="s">
        <v>48</v>
      </c>
      <c r="E6" s="27" t="str">
        <f t="shared" ref="E6:E11" si="0">CONCATENATE(B6)&amp; (C6)</f>
        <v>Manitoba (b)</v>
      </c>
      <c r="F6" s="12">
        <f>('Raw Data'!E13)*100</f>
        <v>29.734070810000002</v>
      </c>
      <c r="G6" s="12">
        <f>'Raw Data'!Q13*100</f>
        <v>28.869149189999998</v>
      </c>
      <c r="H6" s="12">
        <f>'Raw Data'!AC13*100</f>
        <v>25.309849969999998</v>
      </c>
      <c r="J6" s="15">
        <v>8</v>
      </c>
      <c r="K6" s="14" t="s">
        <v>162</v>
      </c>
      <c r="L6" s="29"/>
      <c r="M6"/>
      <c r="N6" s="27"/>
      <c r="S6" s="6"/>
      <c r="T6" s="6"/>
      <c r="U6" s="6"/>
      <c r="AA6"/>
      <c r="AB6"/>
      <c r="AC6"/>
      <c r="AD6"/>
      <c r="AE6"/>
    </row>
    <row r="7" spans="1:34" x14ac:dyDescent="0.3">
      <c r="A7">
        <v>5</v>
      </c>
      <c r="B7" s="27" t="s">
        <v>170</v>
      </c>
      <c r="C7" t="str">
        <f>IF('Raw Data'!BC12&lt;0,CONCATENATE("(",-1*'Raw Data'!BC12,")"),'Raw Data'!BC12)</f>
        <v>(1,2,3,b)</v>
      </c>
      <c r="D7"/>
      <c r="E7" s="27" t="str">
        <f t="shared" si="0"/>
        <v>Northern Health Region (1,2,3,b)</v>
      </c>
      <c r="F7" s="12">
        <f>'Raw Data'!E12*100</f>
        <v>37.94637153</v>
      </c>
      <c r="G7" s="12">
        <f>'Raw Data'!Q12*100</f>
        <v>39.848618810000005</v>
      </c>
      <c r="H7" s="12">
        <f>'Raw Data'!AC12*100</f>
        <v>32.841930529999999</v>
      </c>
      <c r="J7" s="15">
        <v>9</v>
      </c>
      <c r="K7" s="43" t="s">
        <v>163</v>
      </c>
      <c r="L7" s="29"/>
      <c r="M7"/>
      <c r="N7" s="27"/>
      <c r="S7" s="6"/>
      <c r="T7" s="6"/>
      <c r="U7" s="6"/>
      <c r="AA7"/>
      <c r="AB7"/>
      <c r="AC7"/>
      <c r="AD7"/>
      <c r="AE7"/>
    </row>
    <row r="8" spans="1:34" x14ac:dyDescent="0.3">
      <c r="A8">
        <v>4</v>
      </c>
      <c r="B8" s="27" t="s">
        <v>172</v>
      </c>
      <c r="C8" t="str">
        <f>IF('Raw Data'!BC11&lt;0,CONCATENATE("(",-1*'Raw Data'!BC11,")"),'Raw Data'!BC11)</f>
        <v>(1,2,3)</v>
      </c>
      <c r="D8"/>
      <c r="E8" s="27" t="str">
        <f t="shared" si="0"/>
        <v>Prairie Mountain Health (1,2,3)</v>
      </c>
      <c r="F8" s="12">
        <f>'Raw Data'!E11*100</f>
        <v>15.940912669999999</v>
      </c>
      <c r="G8" s="12">
        <f>'Raw Data'!Q11*100</f>
        <v>14.851471629999999</v>
      </c>
      <c r="H8" s="12">
        <f>'Raw Data'!AC11*100</f>
        <v>16.575462339999998</v>
      </c>
      <c r="J8" s="15">
        <v>10</v>
      </c>
      <c r="K8" s="43" t="s">
        <v>165</v>
      </c>
      <c r="L8" s="29"/>
      <c r="M8"/>
      <c r="N8" s="27"/>
      <c r="S8" s="6"/>
      <c r="T8" s="6"/>
      <c r="U8" s="6"/>
      <c r="AA8"/>
      <c r="AB8"/>
      <c r="AC8"/>
      <c r="AD8"/>
      <c r="AE8"/>
    </row>
    <row r="9" spans="1:34" x14ac:dyDescent="0.3">
      <c r="A9">
        <v>3</v>
      </c>
      <c r="B9" s="27" t="s">
        <v>171</v>
      </c>
      <c r="C9" t="str">
        <f>IF('Raw Data'!BC10&lt;0,CONCATENATE("(",-1*'Raw Data'!BC10,")"),'Raw Data'!BC10)</f>
        <v xml:space="preserve"> </v>
      </c>
      <c r="D9"/>
      <c r="E9" s="27" t="str">
        <f t="shared" si="0"/>
        <v xml:space="preserve">Interlake-Eastern RHA  </v>
      </c>
      <c r="F9" s="12">
        <f>'Raw Data'!E10*100</f>
        <v>34.982980759999997</v>
      </c>
      <c r="G9" s="12">
        <f>'Raw Data'!Q10*100</f>
        <v>30.601821390000001</v>
      </c>
      <c r="H9" s="12">
        <f>'Raw Data'!AC10*100</f>
        <v>26.214379749999999</v>
      </c>
      <c r="J9" s="15">
        <v>11</v>
      </c>
      <c r="K9" s="43" t="s">
        <v>164</v>
      </c>
      <c r="L9" s="29"/>
      <c r="M9"/>
      <c r="N9" s="27"/>
      <c r="S9" s="6"/>
      <c r="T9" s="6"/>
      <c r="U9" s="6"/>
      <c r="AA9"/>
      <c r="AB9"/>
      <c r="AC9"/>
      <c r="AD9"/>
      <c r="AE9"/>
    </row>
    <row r="10" spans="1:34" x14ac:dyDescent="0.3">
      <c r="A10">
        <v>2</v>
      </c>
      <c r="B10" s="27" t="s">
        <v>173</v>
      </c>
      <c r="C10" t="str">
        <f>IF('Raw Data'!BC9&lt;0,CONCATENATE("(",-1*'Raw Data'!BC9,")"),'Raw Data'!BC9)</f>
        <v>(b)</v>
      </c>
      <c r="D10"/>
      <c r="E10" s="27" t="str">
        <f t="shared" si="0"/>
        <v>Winnipeg RHA (b)</v>
      </c>
      <c r="F10" s="12">
        <f>'Raw Data'!E9*100</f>
        <v>30.955666009999998</v>
      </c>
      <c r="G10" s="12">
        <f>'Raw Data'!Q9*100</f>
        <v>30.252265229999999</v>
      </c>
      <c r="H10" s="12">
        <f>'Raw Data'!AC9*100</f>
        <v>25.055267310000001</v>
      </c>
      <c r="J10" s="15">
        <v>12</v>
      </c>
      <c r="K10" s="43" t="s">
        <v>166</v>
      </c>
      <c r="L10" s="29"/>
      <c r="M10"/>
      <c r="N10" s="27"/>
      <c r="S10" s="6"/>
      <c r="T10" s="6"/>
      <c r="U10" s="6"/>
      <c r="AA10"/>
      <c r="AB10"/>
      <c r="AC10"/>
      <c r="AD10"/>
      <c r="AE10"/>
    </row>
    <row r="11" spans="1:34" x14ac:dyDescent="0.3">
      <c r="A11">
        <v>1</v>
      </c>
      <c r="B11" s="27" t="s">
        <v>174</v>
      </c>
      <c r="C11" t="str">
        <f>IF('Raw Data'!BC8&lt;0,CONCATENATE("(",-1*'Raw Data'!BC8,")"),'Raw Data'!BC8)</f>
        <v>(3)</v>
      </c>
      <c r="D11"/>
      <c r="E11" s="27" t="str">
        <f t="shared" si="0"/>
        <v>Southern Health-Santé Sud (3)</v>
      </c>
      <c r="F11" s="12">
        <f>'Raw Data'!E8*100</f>
        <v>31.769059630000001</v>
      </c>
      <c r="G11" s="12">
        <f>'Raw Data'!Q8*100</f>
        <v>30.48736568</v>
      </c>
      <c r="H11" s="12">
        <f>'Raw Data'!AC8*100</f>
        <v>28.670789740000004</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Maternal Age-Adjusted Annual VBAC Rates by Income Quintile, 2008/09-2012/13, 2013/14-2017/18 &amp; 2018/19-2022/23(ref), proportion of women with prev. C-section</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March 10, 2025 </v>
      </c>
      <c r="F17"/>
      <c r="G17"/>
      <c r="H17"/>
      <c r="I17"/>
      <c r="J17" s="6"/>
      <c r="K17" s="6"/>
      <c r="L17" s="6"/>
      <c r="M17" s="6"/>
      <c r="N17" s="6" t="s">
        <v>416</v>
      </c>
      <c r="O17" s="6" t="s">
        <v>417</v>
      </c>
      <c r="P17" s="6" t="s">
        <v>418</v>
      </c>
      <c r="R17" s="29"/>
      <c r="V17"/>
      <c r="W17"/>
      <c r="X17"/>
      <c r="AF17" s="6"/>
      <c r="AG17" s="6"/>
      <c r="AH17" s="6"/>
    </row>
    <row r="18" spans="1:34" x14ac:dyDescent="0.3">
      <c r="B18"/>
      <c r="D18"/>
      <c r="E18"/>
      <c r="F18" s="6" t="s">
        <v>391</v>
      </c>
      <c r="G18" s="6" t="s">
        <v>392</v>
      </c>
      <c r="H18" s="6" t="s">
        <v>393</v>
      </c>
      <c r="I18"/>
      <c r="J18" s="6"/>
      <c r="K18" s="6"/>
      <c r="L18" s="6"/>
      <c r="M18" s="6"/>
      <c r="N18" s="37" t="s">
        <v>415</v>
      </c>
      <c r="O18" s="6"/>
      <c r="Q18" s="3"/>
      <c r="R18" s="29"/>
      <c r="V18"/>
      <c r="W18"/>
      <c r="X18"/>
      <c r="AF18" s="6"/>
      <c r="AG18" s="6"/>
      <c r="AH18" s="6"/>
    </row>
    <row r="19" spans="1:34" x14ac:dyDescent="0.3">
      <c r="B19" s="3" t="s">
        <v>30</v>
      </c>
      <c r="C19" s="3" t="s">
        <v>408</v>
      </c>
      <c r="D19" s="26" t="s">
        <v>389</v>
      </c>
      <c r="E19" s="2" t="s">
        <v>390</v>
      </c>
      <c r="F19" s="7" t="s">
        <v>422</v>
      </c>
      <c r="G19" s="7" t="s">
        <v>423</v>
      </c>
      <c r="H19" s="7" t="s">
        <v>424</v>
      </c>
      <c r="I19" s="7"/>
      <c r="J19" s="15" t="s">
        <v>262</v>
      </c>
      <c r="K19" s="43"/>
      <c r="L19" s="7"/>
      <c r="M19" s="12"/>
      <c r="N19" s="7" t="s">
        <v>422</v>
      </c>
      <c r="O19" s="7" t="s">
        <v>423</v>
      </c>
      <c r="P19" s="7" t="s">
        <v>424</v>
      </c>
    </row>
    <row r="20" spans="1:34" ht="27" x14ac:dyDescent="0.3">
      <c r="A20" t="s">
        <v>28</v>
      </c>
      <c r="B20" s="40" t="s">
        <v>409</v>
      </c>
      <c r="C20" s="27" t="str">
        <f>IF(OR('Raw Inc Data'!BS9="s",'Raw Inc Data'!BT9="s",'Raw Inc Data'!BU9="s")," (s)","")</f>
        <v/>
      </c>
      <c r="D20" t="s">
        <v>28</v>
      </c>
      <c r="E20" s="40" t="str">
        <f>CONCATENATE(B20,C20)</f>
        <v>R1
(Lowest)</v>
      </c>
      <c r="F20" s="12">
        <f>'Raw Inc Data'!D9*100</f>
        <v>34.812002050000004</v>
      </c>
      <c r="G20" s="12">
        <f>'Raw Inc Data'!U9*100</f>
        <v>31.672353450000003</v>
      </c>
      <c r="H20" s="12">
        <f>'Raw Inc Data'!AL9*100</f>
        <v>29.253345380000003</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Data'!D10*100</f>
        <v>25.659641280000002</v>
      </c>
      <c r="G21" s="12">
        <f>'Raw Inc Data'!U10*100</f>
        <v>29.326415389999998</v>
      </c>
      <c r="H21" s="12">
        <f>'Raw Inc Data'!AL10*100</f>
        <v>30.870007700000002</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Data'!D11*100</f>
        <v>29.897823820000003</v>
      </c>
      <c r="G22" s="12">
        <f>'Raw Inc Data'!U11*100</f>
        <v>28.968556760000002</v>
      </c>
      <c r="H22" s="12">
        <f>'Raw Inc Data'!AL11*100</f>
        <v>23.834142440000001</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Data'!D12*100</f>
        <v>36.291700850000005</v>
      </c>
      <c r="G23" s="12">
        <f>'Raw Inc Data'!U12*100</f>
        <v>32.36631362</v>
      </c>
      <c r="H23" s="12">
        <f>'Raw Inc Data'!AL12*100</f>
        <v>28.430016879999997</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410</v>
      </c>
      <c r="C24" s="27" t="str">
        <f>IF(OR('Raw Inc Data'!BS13="s",'Raw Inc Data'!BT13="s",'Raw Inc Data'!BU13="s")," (s)","")</f>
        <v/>
      </c>
      <c r="D24"/>
      <c r="E24" s="40" t="str">
        <f t="shared" si="1"/>
        <v>Rural R5
(Highest)</v>
      </c>
      <c r="F24" s="12">
        <f>'Raw Inc Data'!D13*100</f>
        <v>27.01407669</v>
      </c>
      <c r="G24" s="12">
        <f>'Raw Inc Data'!U13*100</f>
        <v>29.505267880000002</v>
      </c>
      <c r="H24" s="12">
        <f>'Raw Inc Data'!AL13*100</f>
        <v>23.593167449999999</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411</v>
      </c>
      <c r="C25" s="27" t="str">
        <f>IF(OR('Raw Inc Data'!BS14="s",'Raw Inc Data'!BT14="s",'Raw Inc Data'!BU14="s")," (s)","")</f>
        <v/>
      </c>
      <c r="D25" t="s">
        <v>28</v>
      </c>
      <c r="E25" s="40" t="str">
        <f t="shared" si="1"/>
        <v>U1
(Lowest)</v>
      </c>
      <c r="F25" s="12">
        <f>'Raw Inc Data'!D14*100</f>
        <v>35.909777349999999</v>
      </c>
      <c r="G25" s="12">
        <f>'Raw Inc Data'!U14*100</f>
        <v>29.688976270000001</v>
      </c>
      <c r="H25" s="12">
        <f>'Raw Inc Data'!AL14*100</f>
        <v>27.257413120000002</v>
      </c>
      <c r="I25" s="17"/>
      <c r="J25" s="44">
        <v>14</v>
      </c>
      <c r="K25" s="43"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Data'!D15*100</f>
        <v>26.423708380000001</v>
      </c>
      <c r="G26" s="12">
        <f>'Raw Inc Data'!U15*100</f>
        <v>26.529743449999998</v>
      </c>
      <c r="H26" s="12">
        <f>'Raw Inc Data'!AL15*100</f>
        <v>21.772975469999999</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Data'!D16*100</f>
        <v>24.79849935</v>
      </c>
      <c r="G27" s="12">
        <f>'Raw Inc Data'!U16*100</f>
        <v>27.745203740000001</v>
      </c>
      <c r="H27" s="12">
        <f>'Raw Inc Data'!AL16*100</f>
        <v>21.727034929999999</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Data'!D17*100</f>
        <v>26.746609519999996</v>
      </c>
      <c r="G28" s="12">
        <f>'Raw Inc Data'!U17*100</f>
        <v>28.42149276</v>
      </c>
      <c r="H28" s="12">
        <f>'Raw Inc Data'!AL17*100</f>
        <v>22.342889100000001</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412</v>
      </c>
      <c r="C29" s="27" t="str">
        <f>IF(OR('Raw Inc Data'!BS18="s",'Raw Inc Data'!BT18="s",'Raw Inc Data'!BU18="s")," (s)","")</f>
        <v/>
      </c>
      <c r="D29"/>
      <c r="E29" s="40" t="str">
        <f t="shared" si="1"/>
        <v>Urban U5
(Highest)</v>
      </c>
      <c r="F29" s="12">
        <f>'Raw Inc Data'!D18*100</f>
        <v>28.27341384</v>
      </c>
      <c r="G29" s="12">
        <f>'Raw Inc Data'!U18*100</f>
        <v>25.975241929999999</v>
      </c>
      <c r="H29" s="12">
        <f>'Raw Inc Data'!AL18*100</f>
        <v>23.550320240000001</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0" t="s">
        <v>241</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395</v>
      </c>
      <c r="G33" s="30" t="s">
        <v>396</v>
      </c>
      <c r="H33" t="s">
        <v>397</v>
      </c>
      <c r="I33"/>
      <c r="J33" s="37" t="s">
        <v>394</v>
      </c>
      <c r="K33" s="6"/>
      <c r="L33" s="31"/>
      <c r="M33" s="30"/>
      <c r="N33" s="30"/>
      <c r="O33" s="30"/>
      <c r="R33" s="29"/>
      <c r="V33"/>
      <c r="W33"/>
      <c r="X33"/>
      <c r="AF33" s="6"/>
      <c r="AG33" s="6"/>
      <c r="AH33" s="6"/>
    </row>
    <row r="34" spans="2:34" x14ac:dyDescent="0.3">
      <c r="B34"/>
      <c r="D34"/>
      <c r="E34" s="23" t="s">
        <v>266</v>
      </c>
      <c r="F34" s="24" t="str">
        <f>IF('Raw Inc Data'!BN9="r","*","")</f>
        <v/>
      </c>
      <c r="G34" s="24" t="str">
        <f>IF('Raw Inc Data'!BO9="r","*","")</f>
        <v/>
      </c>
      <c r="H34" s="24" t="str">
        <f>IF('Raw Inc Data'!BP9="r","*","")</f>
        <v>*</v>
      </c>
      <c r="I34" s="22"/>
      <c r="J34" s="38" t="s">
        <v>266</v>
      </c>
      <c r="K34" s="38" t="s">
        <v>398</v>
      </c>
      <c r="L34" s="38" t="s">
        <v>400</v>
      </c>
      <c r="M34" s="38" t="s">
        <v>401</v>
      </c>
      <c r="N34"/>
      <c r="O34" s="29"/>
    </row>
    <row r="35" spans="2:34" x14ac:dyDescent="0.3">
      <c r="B35"/>
      <c r="D35"/>
      <c r="E35" s="23" t="s">
        <v>265</v>
      </c>
      <c r="F35" s="24" t="str">
        <f>IF('Raw Inc Data'!BN14="u","*","")</f>
        <v>*</v>
      </c>
      <c r="G35" s="24" t="str">
        <f>IF('Raw Inc Data'!BO14="u","*","")</f>
        <v/>
      </c>
      <c r="H35" s="24" t="str">
        <f>IF('Raw Inc Data'!BP14="u","*","")</f>
        <v/>
      </c>
      <c r="I35" s="32"/>
      <c r="J35" s="38" t="s">
        <v>265</v>
      </c>
      <c r="K35" s="38" t="s">
        <v>399</v>
      </c>
      <c r="L35" s="38" t="s">
        <v>403</v>
      </c>
      <c r="M35" s="38" t="s">
        <v>402</v>
      </c>
      <c r="N35"/>
      <c r="O35" s="29"/>
    </row>
    <row r="36" spans="2:34" x14ac:dyDescent="0.3">
      <c r="B36"/>
      <c r="D36"/>
      <c r="E36" s="33" t="s">
        <v>268</v>
      </c>
      <c r="F36" s="34"/>
      <c r="G36" s="24" t="str">
        <f>IF('Raw Inc Data'!BQ9="a"," (a)","")</f>
        <v/>
      </c>
      <c r="H36" s="24" t="str">
        <f>IF('Raw Inc Data'!BR9="b"," (b)","")</f>
        <v/>
      </c>
      <c r="I36" s="22"/>
      <c r="J36" s="38" t="s">
        <v>268</v>
      </c>
      <c r="K36" s="38"/>
      <c r="L36" s="38" t="s">
        <v>404</v>
      </c>
      <c r="M36" s="38" t="s">
        <v>405</v>
      </c>
      <c r="N36" s="6"/>
      <c r="O36" s="29"/>
    </row>
    <row r="37" spans="2:34" x14ac:dyDescent="0.3">
      <c r="B37"/>
      <c r="D37"/>
      <c r="E37" s="33" t="s">
        <v>267</v>
      </c>
      <c r="F37" s="34"/>
      <c r="G37" s="24" t="str">
        <f>IF('Raw Inc Data'!BQ14="a"," (a)","")</f>
        <v/>
      </c>
      <c r="H37" s="24" t="str">
        <f>IF('Raw Inc Data'!BR14="b"," (b)","")</f>
        <v/>
      </c>
      <c r="I37" s="22"/>
      <c r="J37" s="39" t="s">
        <v>267</v>
      </c>
      <c r="K37" s="38"/>
      <c r="L37" s="38" t="s">
        <v>406</v>
      </c>
      <c r="M37" s="24" t="s">
        <v>407</v>
      </c>
      <c r="N37" s="6"/>
      <c r="O37" s="29"/>
    </row>
    <row r="38" spans="2:34" x14ac:dyDescent="0.3">
      <c r="B38"/>
      <c r="D38"/>
      <c r="E38" s="23" t="s">
        <v>372</v>
      </c>
      <c r="F38" s="25" t="str">
        <f>CONCATENATE(F$19,F34)</f>
        <v>2008/09-2012/13</v>
      </c>
      <c r="G38" s="25" t="str">
        <f>CONCATENATE(G$19,G34,G36)</f>
        <v>2013/14-2017/18</v>
      </c>
      <c r="H38" s="25" t="str">
        <f>CONCATENATE(H$19,H34,H36)</f>
        <v>2018/19-2022/23*</v>
      </c>
      <c r="I38" s="6"/>
      <c r="J38" s="38"/>
      <c r="K38" s="38"/>
      <c r="L38" s="38"/>
      <c r="M38" s="24"/>
      <c r="N38" s="6"/>
      <c r="O38" s="29"/>
    </row>
    <row r="39" spans="2:34" x14ac:dyDescent="0.3">
      <c r="B39"/>
      <c r="D39"/>
      <c r="E39" s="23" t="s">
        <v>373</v>
      </c>
      <c r="F39" s="25" t="str">
        <f>CONCATENATE(F$19,F35)</f>
        <v>2008/09-2012/13*</v>
      </c>
      <c r="G39" s="25" t="str">
        <f>CONCATENATE(G$19,G35,G37)</f>
        <v>2013/14-2017/18</v>
      </c>
      <c r="H39" s="25" t="str">
        <f>CONCATENATE(H$19,H35,H37)</f>
        <v>2018/19-2022/23</v>
      </c>
      <c r="I39" s="6"/>
      <c r="J39" s="24"/>
      <c r="K39" s="24"/>
      <c r="L39" s="24"/>
      <c r="M39" s="24"/>
      <c r="N39" s="6"/>
      <c r="O39" s="29"/>
    </row>
    <row r="40" spans="2:34" x14ac:dyDescent="0.3">
      <c r="B40"/>
      <c r="D40"/>
      <c r="J40" s="6"/>
      <c r="K40" s="6"/>
      <c r="L40" s="6"/>
      <c r="M40" s="6"/>
      <c r="N40" s="6"/>
      <c r="O40" s="29"/>
    </row>
    <row r="41" spans="2:34" x14ac:dyDescent="0.3">
      <c r="B41" s="48" t="s">
        <v>419</v>
      </c>
      <c r="C41" s="48"/>
      <c r="D41" s="49"/>
      <c r="E41" s="49"/>
      <c r="F41" s="49"/>
      <c r="G41" s="49"/>
      <c r="H41" s="49"/>
      <c r="I41" s="49"/>
      <c r="J41" s="49"/>
      <c r="K41" s="49"/>
      <c r="L41" s="49"/>
      <c r="M41" s="49"/>
      <c r="N41" s="49"/>
      <c r="O41" s="49"/>
      <c r="P41" s="49"/>
      <c r="Q41" s="49"/>
      <c r="R41" s="5"/>
      <c r="U41" s="6"/>
      <c r="AE41"/>
    </row>
    <row r="42" spans="2:34" x14ac:dyDescent="0.3">
      <c r="L42" s="92"/>
      <c r="M42" s="43"/>
      <c r="N42"/>
      <c r="U42" s="6"/>
      <c r="AE42"/>
    </row>
    <row r="43" spans="2:34" x14ac:dyDescent="0.3">
      <c r="L43" s="92"/>
      <c r="M43" s="43"/>
      <c r="N43"/>
      <c r="U43" s="6"/>
      <c r="AE43"/>
    </row>
    <row r="44" spans="2:34" x14ac:dyDescent="0.3">
      <c r="L44" s="92"/>
      <c r="M44" s="43"/>
      <c r="N44"/>
      <c r="U44" s="6"/>
      <c r="AE44"/>
    </row>
    <row r="45" spans="2:34" x14ac:dyDescent="0.3">
      <c r="L45" s="92"/>
      <c r="M45" s="43"/>
      <c r="N45"/>
      <c r="U45" s="6"/>
      <c r="AE45"/>
    </row>
    <row r="46" spans="2:34" x14ac:dyDescent="0.3">
      <c r="L46" s="92"/>
      <c r="M46" s="43"/>
      <c r="N46"/>
      <c r="U46" s="6"/>
      <c r="AE46"/>
    </row>
    <row r="47" spans="2:34" x14ac:dyDescent="0.3">
      <c r="L47" s="92"/>
      <c r="M47" s="43"/>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I43" workbookViewId="0">
      <selection activeCell="BG73" sqref="BG73"/>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84"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7"/>
      <c r="BE1" s="47"/>
      <c r="BF1" s="47"/>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7"/>
      <c r="BE2" s="47"/>
      <c r="BF2" s="47"/>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437</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85"/>
      <c r="BE5" s="85"/>
      <c r="BF5" s="85"/>
    </row>
    <row r="6" spans="1:93" x14ac:dyDescent="0.3">
      <c r="A6" s="9"/>
      <c r="B6" t="s">
        <v>456</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85"/>
      <c r="BE6" s="85"/>
      <c r="BF6" s="85"/>
    </row>
    <row r="7" spans="1:93" x14ac:dyDescent="0.3">
      <c r="A7" s="9"/>
      <c r="B7" t="s">
        <v>0</v>
      </c>
      <c r="C7" s="93" t="s">
        <v>1</v>
      </c>
      <c r="D7" s="94" t="s">
        <v>2</v>
      </c>
      <c r="E7" s="95" t="s">
        <v>3</v>
      </c>
      <c r="F7" s="94" t="s">
        <v>4</v>
      </c>
      <c r="G7" s="94" t="s">
        <v>5</v>
      </c>
      <c r="H7" s="94" t="s">
        <v>6</v>
      </c>
      <c r="I7" s="96" t="s">
        <v>7</v>
      </c>
      <c r="J7" s="94" t="s">
        <v>155</v>
      </c>
      <c r="K7" s="94" t="s">
        <v>156</v>
      </c>
      <c r="L7" s="94" t="s">
        <v>8</v>
      </c>
      <c r="M7" s="94" t="s">
        <v>9</v>
      </c>
      <c r="N7" s="94" t="s">
        <v>10</v>
      </c>
      <c r="O7" s="94" t="s">
        <v>11</v>
      </c>
      <c r="P7" s="94" t="s">
        <v>12</v>
      </c>
      <c r="Q7" s="95" t="s">
        <v>13</v>
      </c>
      <c r="R7" s="94" t="s">
        <v>14</v>
      </c>
      <c r="S7" s="94" t="s">
        <v>15</v>
      </c>
      <c r="T7" s="94" t="s">
        <v>16</v>
      </c>
      <c r="U7" s="96" t="s">
        <v>17</v>
      </c>
      <c r="V7" s="94" t="s">
        <v>157</v>
      </c>
      <c r="W7" s="94" t="s">
        <v>158</v>
      </c>
      <c r="X7" s="94" t="s">
        <v>18</v>
      </c>
      <c r="Y7" s="94" t="s">
        <v>19</v>
      </c>
      <c r="Z7" s="94" t="s">
        <v>20</v>
      </c>
      <c r="AA7" s="94" t="s">
        <v>207</v>
      </c>
      <c r="AB7" s="94" t="s">
        <v>208</v>
      </c>
      <c r="AC7" s="95" t="s">
        <v>209</v>
      </c>
      <c r="AD7" s="94" t="s">
        <v>210</v>
      </c>
      <c r="AE7" s="94" t="s">
        <v>211</v>
      </c>
      <c r="AF7" s="94" t="s">
        <v>212</v>
      </c>
      <c r="AG7" s="96" t="s">
        <v>213</v>
      </c>
      <c r="AH7" s="94" t="s">
        <v>214</v>
      </c>
      <c r="AI7" s="94" t="s">
        <v>215</v>
      </c>
      <c r="AJ7" s="94" t="s">
        <v>216</v>
      </c>
      <c r="AK7" s="94" t="s">
        <v>217</v>
      </c>
      <c r="AL7" s="94" t="s">
        <v>218</v>
      </c>
      <c r="AM7" s="94" t="s">
        <v>219</v>
      </c>
      <c r="AN7" s="94" t="s">
        <v>220</v>
      </c>
      <c r="AO7" s="94" t="s">
        <v>221</v>
      </c>
      <c r="AP7" s="94" t="s">
        <v>222</v>
      </c>
      <c r="AQ7" s="94" t="s">
        <v>21</v>
      </c>
      <c r="AR7" s="94" t="s">
        <v>22</v>
      </c>
      <c r="AS7" s="94" t="s">
        <v>23</v>
      </c>
      <c r="AT7" s="94" t="s">
        <v>24</v>
      </c>
      <c r="AU7" s="93" t="s">
        <v>159</v>
      </c>
      <c r="AV7" s="93" t="s">
        <v>160</v>
      </c>
      <c r="AW7" s="93" t="s">
        <v>223</v>
      </c>
      <c r="AX7" s="93" t="s">
        <v>161</v>
      </c>
      <c r="AY7" s="93" t="s">
        <v>224</v>
      </c>
      <c r="AZ7" s="93" t="s">
        <v>25</v>
      </c>
      <c r="BA7" s="93" t="s">
        <v>26</v>
      </c>
      <c r="BB7" s="93" t="s">
        <v>225</v>
      </c>
      <c r="BC7" s="97" t="s">
        <v>27</v>
      </c>
      <c r="BD7" s="98" t="s">
        <v>131</v>
      </c>
      <c r="BE7" s="98" t="s">
        <v>132</v>
      </c>
      <c r="BF7" s="98" t="s">
        <v>226</v>
      </c>
    </row>
    <row r="8" spans="1:93" s="3" customFormat="1" x14ac:dyDescent="0.3">
      <c r="A8" s="9" t="s">
        <v>413</v>
      </c>
      <c r="B8" s="3" t="s">
        <v>162</v>
      </c>
      <c r="C8" s="99">
        <v>510</v>
      </c>
      <c r="D8" s="100">
        <v>1529</v>
      </c>
      <c r="E8" s="95">
        <v>0.31769059630000002</v>
      </c>
      <c r="F8" s="101">
        <v>0.28884448660000001</v>
      </c>
      <c r="G8" s="101">
        <v>0.34941748810000001</v>
      </c>
      <c r="H8" s="101">
        <v>0.17286617009999999</v>
      </c>
      <c r="I8" s="102">
        <v>0.33355134069999998</v>
      </c>
      <c r="J8" s="101">
        <v>0.305823499</v>
      </c>
      <c r="K8" s="101">
        <v>0.36379315940000001</v>
      </c>
      <c r="L8" s="101">
        <v>1.0684396303000001</v>
      </c>
      <c r="M8" s="101">
        <v>0.97142597259999997</v>
      </c>
      <c r="N8" s="101">
        <v>1.1751417768000001</v>
      </c>
      <c r="O8" s="100">
        <v>572</v>
      </c>
      <c r="P8" s="100">
        <v>1791</v>
      </c>
      <c r="Q8" s="95">
        <v>0.3048736568</v>
      </c>
      <c r="R8" s="101">
        <v>0.27864373110000001</v>
      </c>
      <c r="S8" s="101">
        <v>0.3335727175</v>
      </c>
      <c r="T8" s="101">
        <v>0.2347563785</v>
      </c>
      <c r="U8" s="102">
        <v>0.31937465100000001</v>
      </c>
      <c r="V8" s="101">
        <v>0.29424556010000003</v>
      </c>
      <c r="W8" s="101">
        <v>0.34664981070000001</v>
      </c>
      <c r="X8" s="101">
        <v>1.0560534872</v>
      </c>
      <c r="Y8" s="101">
        <v>0.96519550759999995</v>
      </c>
      <c r="Z8" s="101">
        <v>1.1554643169000001</v>
      </c>
      <c r="AA8" s="100">
        <v>617</v>
      </c>
      <c r="AB8" s="100">
        <v>2096</v>
      </c>
      <c r="AC8" s="95">
        <v>0.28670789740000002</v>
      </c>
      <c r="AD8" s="101">
        <v>0.26267755529999998</v>
      </c>
      <c r="AE8" s="101">
        <v>0.31293658990000001</v>
      </c>
      <c r="AF8" s="101">
        <v>5.2427584000000003E-3</v>
      </c>
      <c r="AG8" s="102">
        <v>0.29437022899999998</v>
      </c>
      <c r="AH8" s="101">
        <v>0.2720356377</v>
      </c>
      <c r="AI8" s="101">
        <v>0.31853852849999997</v>
      </c>
      <c r="AJ8" s="101">
        <v>1.1327917697000001</v>
      </c>
      <c r="AK8" s="101">
        <v>1.037847145</v>
      </c>
      <c r="AL8" s="101">
        <v>1.2364221452999999</v>
      </c>
      <c r="AM8" s="101">
        <v>0.29074901949999998</v>
      </c>
      <c r="AN8" s="101">
        <v>0.94041545059999998</v>
      </c>
      <c r="AO8" s="101">
        <v>0.8391179459</v>
      </c>
      <c r="AP8" s="101">
        <v>1.0539414919000001</v>
      </c>
      <c r="AQ8" s="101">
        <v>0.49990338909999998</v>
      </c>
      <c r="AR8" s="101">
        <v>0.95965590540000001</v>
      </c>
      <c r="AS8" s="101">
        <v>0.85144725060000004</v>
      </c>
      <c r="AT8" s="101">
        <v>1.0816165724</v>
      </c>
      <c r="AU8" s="99" t="s">
        <v>28</v>
      </c>
      <c r="AV8" s="99" t="s">
        <v>28</v>
      </c>
      <c r="AW8" s="99">
        <v>3</v>
      </c>
      <c r="AX8" s="99" t="s">
        <v>28</v>
      </c>
      <c r="AY8" s="99" t="s">
        <v>28</v>
      </c>
      <c r="AZ8" s="99" t="s">
        <v>28</v>
      </c>
      <c r="BA8" s="99" t="s">
        <v>28</v>
      </c>
      <c r="BB8" s="99" t="s">
        <v>28</v>
      </c>
      <c r="BC8" s="97">
        <v>-3</v>
      </c>
      <c r="BD8" s="98">
        <v>510</v>
      </c>
      <c r="BE8" s="98">
        <v>572</v>
      </c>
      <c r="BF8" s="98">
        <v>617</v>
      </c>
      <c r="BG8" s="37"/>
      <c r="BH8" s="37"/>
      <c r="BI8" s="37"/>
      <c r="BJ8" s="37"/>
      <c r="BK8" s="37"/>
      <c r="BL8" s="37"/>
      <c r="BM8" s="37"/>
      <c r="BN8" s="37"/>
      <c r="BO8" s="37"/>
      <c r="BP8" s="37"/>
      <c r="BQ8" s="37"/>
      <c r="BR8" s="37"/>
      <c r="BS8" s="37"/>
      <c r="BT8" s="37"/>
      <c r="BU8" s="37"/>
      <c r="BV8" s="37"/>
      <c r="BW8" s="37"/>
    </row>
    <row r="9" spans="1:93" x14ac:dyDescent="0.3">
      <c r="A9" s="9"/>
      <c r="B9" t="s">
        <v>163</v>
      </c>
      <c r="C9" s="93">
        <v>1260</v>
      </c>
      <c r="D9" s="103">
        <v>4055</v>
      </c>
      <c r="E9" s="104">
        <v>0.30955666009999999</v>
      </c>
      <c r="F9" s="94">
        <v>0.28927301999999999</v>
      </c>
      <c r="G9" s="94">
        <v>0.33126257599999998</v>
      </c>
      <c r="H9" s="94">
        <v>0.2442534046</v>
      </c>
      <c r="I9" s="96">
        <v>0.31072749690000001</v>
      </c>
      <c r="J9" s="94">
        <v>0.29403552179999998</v>
      </c>
      <c r="K9" s="94">
        <v>0.32836705160000002</v>
      </c>
      <c r="L9" s="94">
        <v>1.0410840211000001</v>
      </c>
      <c r="M9" s="94">
        <v>0.9728671928</v>
      </c>
      <c r="N9" s="94">
        <v>1.1140841699999999</v>
      </c>
      <c r="O9" s="103">
        <v>1481</v>
      </c>
      <c r="P9" s="103">
        <v>4949</v>
      </c>
      <c r="Q9" s="104">
        <v>0.30252265229999997</v>
      </c>
      <c r="R9" s="94">
        <v>0.28390310130000002</v>
      </c>
      <c r="S9" s="94">
        <v>0.32236335119999998</v>
      </c>
      <c r="T9" s="94">
        <v>0.14876537670000001</v>
      </c>
      <c r="U9" s="96">
        <v>0.2992523742</v>
      </c>
      <c r="V9" s="94">
        <v>0.28439315900000001</v>
      </c>
      <c r="W9" s="94">
        <v>0.31488796629999999</v>
      </c>
      <c r="X9" s="94">
        <v>1.04790983</v>
      </c>
      <c r="Y9" s="94">
        <v>0.98341346789999995</v>
      </c>
      <c r="Z9" s="94">
        <v>1.1166361329000001</v>
      </c>
      <c r="AA9" s="103">
        <v>1291</v>
      </c>
      <c r="AB9" s="103">
        <v>5312</v>
      </c>
      <c r="AC9" s="104">
        <v>0.25055267310000001</v>
      </c>
      <c r="AD9" s="94">
        <v>0.2344500548</v>
      </c>
      <c r="AE9" s="94">
        <v>0.26776125960000002</v>
      </c>
      <c r="AF9" s="94">
        <v>0.76548178529999999</v>
      </c>
      <c r="AG9" s="96">
        <v>0.24303463859999999</v>
      </c>
      <c r="AH9" s="94">
        <v>0.23013249490000001</v>
      </c>
      <c r="AI9" s="94">
        <v>0.25666012780000003</v>
      </c>
      <c r="AJ9" s="94">
        <v>0.98994136040000003</v>
      </c>
      <c r="AK9" s="94">
        <v>0.92631941760000003</v>
      </c>
      <c r="AL9" s="94">
        <v>1.0579330178999999</v>
      </c>
      <c r="AM9" s="94">
        <v>9.738852E-7</v>
      </c>
      <c r="AN9" s="94">
        <v>0.8282112801</v>
      </c>
      <c r="AO9" s="94">
        <v>0.76802806619999997</v>
      </c>
      <c r="AP9" s="94">
        <v>0.89311049249999996</v>
      </c>
      <c r="AQ9" s="94">
        <v>0.54894391549999999</v>
      </c>
      <c r="AR9" s="94">
        <v>0.97727715569999996</v>
      </c>
      <c r="AS9" s="94">
        <v>0.9065127771</v>
      </c>
      <c r="AT9" s="94">
        <v>1.0535655571</v>
      </c>
      <c r="AU9" s="93" t="s">
        <v>28</v>
      </c>
      <c r="AV9" s="93" t="s">
        <v>28</v>
      </c>
      <c r="AW9" s="93" t="s">
        <v>28</v>
      </c>
      <c r="AX9" s="93" t="s">
        <v>28</v>
      </c>
      <c r="AY9" s="93" t="s">
        <v>228</v>
      </c>
      <c r="AZ9" s="93" t="s">
        <v>28</v>
      </c>
      <c r="BA9" s="93" t="s">
        <v>28</v>
      </c>
      <c r="BB9" s="93" t="s">
        <v>28</v>
      </c>
      <c r="BC9" s="105" t="s">
        <v>264</v>
      </c>
      <c r="BD9" s="106">
        <v>1260</v>
      </c>
      <c r="BE9" s="106">
        <v>1481</v>
      </c>
      <c r="BF9" s="106">
        <v>1291</v>
      </c>
    </row>
    <row r="10" spans="1:93" x14ac:dyDescent="0.3">
      <c r="A10" s="9"/>
      <c r="B10" t="s">
        <v>165</v>
      </c>
      <c r="C10" s="93">
        <v>228</v>
      </c>
      <c r="D10" s="103">
        <v>635</v>
      </c>
      <c r="E10" s="104">
        <v>0.34982980759999999</v>
      </c>
      <c r="F10" s="94">
        <v>0.30545845430000002</v>
      </c>
      <c r="G10" s="94">
        <v>0.40064661019999998</v>
      </c>
      <c r="H10" s="94">
        <v>1.8814305600000001E-2</v>
      </c>
      <c r="I10" s="96">
        <v>0.35905511810000001</v>
      </c>
      <c r="J10" s="94">
        <v>0.31534715870000002</v>
      </c>
      <c r="K10" s="94">
        <v>0.4088211175</v>
      </c>
      <c r="L10" s="94">
        <v>1.1765284672</v>
      </c>
      <c r="M10" s="94">
        <v>1.0273011595999999</v>
      </c>
      <c r="N10" s="94">
        <v>1.3474327573</v>
      </c>
      <c r="O10" s="103">
        <v>234</v>
      </c>
      <c r="P10" s="103">
        <v>737</v>
      </c>
      <c r="Q10" s="104">
        <v>0.3060182139</v>
      </c>
      <c r="R10" s="94">
        <v>0.26784411070000003</v>
      </c>
      <c r="S10" s="94">
        <v>0.34963302730000001</v>
      </c>
      <c r="T10" s="94">
        <v>0.39122826729999999</v>
      </c>
      <c r="U10" s="96">
        <v>0.3175033921</v>
      </c>
      <c r="V10" s="94">
        <v>0.27932099729999998</v>
      </c>
      <c r="W10" s="94">
        <v>0.360905213</v>
      </c>
      <c r="X10" s="94">
        <v>1.0600181247</v>
      </c>
      <c r="Y10" s="94">
        <v>0.92778664470000005</v>
      </c>
      <c r="Z10" s="94">
        <v>1.2110957094999999</v>
      </c>
      <c r="AA10" s="103">
        <v>235</v>
      </c>
      <c r="AB10" s="103">
        <v>885</v>
      </c>
      <c r="AC10" s="104">
        <v>0.2621437975</v>
      </c>
      <c r="AD10" s="94">
        <v>0.22941822680000001</v>
      </c>
      <c r="AE10" s="94">
        <v>0.29953753690000001</v>
      </c>
      <c r="AF10" s="94">
        <v>0.60576925380000002</v>
      </c>
      <c r="AG10" s="96">
        <v>0.26553672319999999</v>
      </c>
      <c r="AH10" s="94">
        <v>0.2336675071</v>
      </c>
      <c r="AI10" s="94">
        <v>0.3017524868</v>
      </c>
      <c r="AJ10" s="94">
        <v>1.0357382515</v>
      </c>
      <c r="AK10" s="94">
        <v>0.90643850940000004</v>
      </c>
      <c r="AL10" s="94">
        <v>1.1834820724999999</v>
      </c>
      <c r="AM10" s="94">
        <v>9.3871076299999995E-2</v>
      </c>
      <c r="AN10" s="94">
        <v>0.85662808810000002</v>
      </c>
      <c r="AO10" s="94">
        <v>0.7147692189</v>
      </c>
      <c r="AP10" s="94">
        <v>1.0266414136999999</v>
      </c>
      <c r="AQ10" s="94">
        <v>0.1505453447</v>
      </c>
      <c r="AR10" s="94">
        <v>0.8747631199</v>
      </c>
      <c r="AS10" s="94">
        <v>0.72889803289999999</v>
      </c>
      <c r="AT10" s="94">
        <v>1.0498183305</v>
      </c>
      <c r="AU10" s="93" t="s">
        <v>28</v>
      </c>
      <c r="AV10" s="93" t="s">
        <v>28</v>
      </c>
      <c r="AW10" s="93" t="s">
        <v>28</v>
      </c>
      <c r="AX10" s="93" t="s">
        <v>28</v>
      </c>
      <c r="AY10" s="93" t="s">
        <v>28</v>
      </c>
      <c r="AZ10" s="93" t="s">
        <v>28</v>
      </c>
      <c r="BA10" s="93" t="s">
        <v>28</v>
      </c>
      <c r="BB10" s="93" t="s">
        <v>28</v>
      </c>
      <c r="BC10" s="105" t="s">
        <v>28</v>
      </c>
      <c r="BD10" s="106">
        <v>228</v>
      </c>
      <c r="BE10" s="106">
        <v>234</v>
      </c>
      <c r="BF10" s="106">
        <v>235</v>
      </c>
    </row>
    <row r="11" spans="1:93" x14ac:dyDescent="0.3">
      <c r="A11" s="9"/>
      <c r="B11" t="s">
        <v>164</v>
      </c>
      <c r="C11" s="93">
        <v>220</v>
      </c>
      <c r="D11" s="103">
        <v>1306</v>
      </c>
      <c r="E11" s="104">
        <v>0.15940912669999999</v>
      </c>
      <c r="F11" s="94">
        <v>0.1388830858</v>
      </c>
      <c r="G11" s="94">
        <v>0.1829687867</v>
      </c>
      <c r="H11" s="94">
        <v>7.7077770000000004E-19</v>
      </c>
      <c r="I11" s="96">
        <v>0.16845329249999999</v>
      </c>
      <c r="J11" s="94">
        <v>0.1476017503</v>
      </c>
      <c r="K11" s="94">
        <v>0.1922505098</v>
      </c>
      <c r="L11" s="94">
        <v>0.53611605269999996</v>
      </c>
      <c r="M11" s="94">
        <v>0.4670839947</v>
      </c>
      <c r="N11" s="94">
        <v>0.61535061179999995</v>
      </c>
      <c r="O11" s="103">
        <v>230</v>
      </c>
      <c r="P11" s="103">
        <v>1481</v>
      </c>
      <c r="Q11" s="104">
        <v>0.14851471629999999</v>
      </c>
      <c r="R11" s="94">
        <v>0.1298490226</v>
      </c>
      <c r="S11" s="94">
        <v>0.16986358870000001</v>
      </c>
      <c r="T11" s="94">
        <v>3.0336840000000001E-22</v>
      </c>
      <c r="U11" s="96">
        <v>0.1553004727</v>
      </c>
      <c r="V11" s="94">
        <v>0.13647283390000001</v>
      </c>
      <c r="W11" s="94">
        <v>0.17672555130000001</v>
      </c>
      <c r="X11" s="94">
        <v>0.51444091859999996</v>
      </c>
      <c r="Y11" s="94">
        <v>0.4497847224</v>
      </c>
      <c r="Z11" s="94">
        <v>0.58839139169999999</v>
      </c>
      <c r="AA11" s="103">
        <v>263</v>
      </c>
      <c r="AB11" s="103">
        <v>1555</v>
      </c>
      <c r="AC11" s="104">
        <v>0.1657546234</v>
      </c>
      <c r="AD11" s="94">
        <v>0.14602824089999999</v>
      </c>
      <c r="AE11" s="94">
        <v>0.18814576550000001</v>
      </c>
      <c r="AF11" s="94">
        <v>5.8599300000000006E-11</v>
      </c>
      <c r="AG11" s="96">
        <v>0.16913183279999999</v>
      </c>
      <c r="AH11" s="94">
        <v>0.14987804499999999</v>
      </c>
      <c r="AI11" s="94">
        <v>0.19085902060000001</v>
      </c>
      <c r="AJ11" s="94">
        <v>0.65490164340000001</v>
      </c>
      <c r="AK11" s="94">
        <v>0.57696209629999995</v>
      </c>
      <c r="AL11" s="94">
        <v>0.74336973829999997</v>
      </c>
      <c r="AM11" s="94">
        <v>0.2238908345</v>
      </c>
      <c r="AN11" s="94">
        <v>1.1160821464999999</v>
      </c>
      <c r="AO11" s="94">
        <v>0.93504929550000004</v>
      </c>
      <c r="AP11" s="94">
        <v>1.3321643722000001</v>
      </c>
      <c r="AQ11" s="94">
        <v>0.45288059009999998</v>
      </c>
      <c r="AR11" s="94">
        <v>0.93165754899999997</v>
      </c>
      <c r="AS11" s="94">
        <v>0.77442750380000003</v>
      </c>
      <c r="AT11" s="94">
        <v>1.1208096102</v>
      </c>
      <c r="AU11" s="93">
        <v>1</v>
      </c>
      <c r="AV11" s="93">
        <v>2</v>
      </c>
      <c r="AW11" s="93">
        <v>3</v>
      </c>
      <c r="AX11" s="93" t="s">
        <v>28</v>
      </c>
      <c r="AY11" s="93" t="s">
        <v>28</v>
      </c>
      <c r="AZ11" s="93" t="s">
        <v>28</v>
      </c>
      <c r="BA11" s="93" t="s">
        <v>28</v>
      </c>
      <c r="BB11" s="93" t="s">
        <v>28</v>
      </c>
      <c r="BC11" s="105" t="s">
        <v>229</v>
      </c>
      <c r="BD11" s="106">
        <v>220</v>
      </c>
      <c r="BE11" s="106">
        <v>230</v>
      </c>
      <c r="BF11" s="106">
        <v>263</v>
      </c>
      <c r="BQ11" s="45"/>
      <c r="CC11" s="4"/>
      <c r="CO11" s="4"/>
    </row>
    <row r="12" spans="1:93" x14ac:dyDescent="0.3">
      <c r="A12" s="9"/>
      <c r="B12" t="s">
        <v>166</v>
      </c>
      <c r="C12" s="93">
        <v>336</v>
      </c>
      <c r="D12" s="103">
        <v>815</v>
      </c>
      <c r="E12" s="104">
        <v>0.3794637153</v>
      </c>
      <c r="F12" s="94">
        <v>0.33848234960000001</v>
      </c>
      <c r="G12" s="94">
        <v>0.4254068533</v>
      </c>
      <c r="H12" s="94">
        <v>2.8841899999999999E-5</v>
      </c>
      <c r="I12" s="96">
        <v>0.4122699387</v>
      </c>
      <c r="J12" s="94">
        <v>0.37046298129999999</v>
      </c>
      <c r="K12" s="94">
        <v>0.4587948348</v>
      </c>
      <c r="L12" s="94">
        <v>1.2761916042999999</v>
      </c>
      <c r="M12" s="94">
        <v>1.1383653175999999</v>
      </c>
      <c r="N12" s="94">
        <v>1.430705052</v>
      </c>
      <c r="O12" s="103">
        <v>380</v>
      </c>
      <c r="P12" s="103">
        <v>887</v>
      </c>
      <c r="Q12" s="104">
        <v>0.39848618810000003</v>
      </c>
      <c r="R12" s="94">
        <v>0.3577708886</v>
      </c>
      <c r="S12" s="94">
        <v>0.44383499939999999</v>
      </c>
      <c r="T12" s="94">
        <v>4.5943291000000003E-9</v>
      </c>
      <c r="U12" s="96">
        <v>0.42841037199999998</v>
      </c>
      <c r="V12" s="94">
        <v>0.38743090320000001</v>
      </c>
      <c r="W12" s="94">
        <v>0.47372433479999998</v>
      </c>
      <c r="X12" s="94">
        <v>1.3803184342000001</v>
      </c>
      <c r="Y12" s="94">
        <v>1.2392844908</v>
      </c>
      <c r="Z12" s="94">
        <v>1.5374024235999999</v>
      </c>
      <c r="AA12" s="103">
        <v>309</v>
      </c>
      <c r="AB12" s="103">
        <v>881</v>
      </c>
      <c r="AC12" s="104">
        <v>0.32841930530000002</v>
      </c>
      <c r="AD12" s="94">
        <v>0.29185890440000001</v>
      </c>
      <c r="AE12" s="94">
        <v>0.36955953180000001</v>
      </c>
      <c r="AF12" s="94">
        <v>1.5162300000000001E-5</v>
      </c>
      <c r="AG12" s="96">
        <v>0.35073779799999999</v>
      </c>
      <c r="AH12" s="94">
        <v>0.31373242550000002</v>
      </c>
      <c r="AI12" s="94">
        <v>0.39210802880000001</v>
      </c>
      <c r="AJ12" s="94">
        <v>1.2975948324</v>
      </c>
      <c r="AK12" s="94">
        <v>1.1531435579</v>
      </c>
      <c r="AL12" s="94">
        <v>1.4601411397999999</v>
      </c>
      <c r="AM12" s="94">
        <v>1.18184286E-2</v>
      </c>
      <c r="AN12" s="94">
        <v>0.82416734899999999</v>
      </c>
      <c r="AO12" s="94">
        <v>0.70897497350000005</v>
      </c>
      <c r="AP12" s="94">
        <v>0.95807587640000003</v>
      </c>
      <c r="AQ12" s="94">
        <v>0.51455216029999995</v>
      </c>
      <c r="AR12" s="94">
        <v>1.0501298859999999</v>
      </c>
      <c r="AS12" s="94">
        <v>0.90648762859999998</v>
      </c>
      <c r="AT12" s="94">
        <v>1.2165337316</v>
      </c>
      <c r="AU12" s="93">
        <v>1</v>
      </c>
      <c r="AV12" s="93">
        <v>2</v>
      </c>
      <c r="AW12" s="93">
        <v>3</v>
      </c>
      <c r="AX12" s="93" t="s">
        <v>28</v>
      </c>
      <c r="AY12" s="93" t="s">
        <v>228</v>
      </c>
      <c r="AZ12" s="93" t="s">
        <v>28</v>
      </c>
      <c r="BA12" s="93" t="s">
        <v>28</v>
      </c>
      <c r="BB12" s="93" t="s">
        <v>28</v>
      </c>
      <c r="BC12" s="105" t="s">
        <v>438</v>
      </c>
      <c r="BD12" s="106">
        <v>336</v>
      </c>
      <c r="BE12" s="106">
        <v>380</v>
      </c>
      <c r="BF12" s="106">
        <v>309</v>
      </c>
      <c r="BQ12" s="45"/>
      <c r="CC12" s="4"/>
      <c r="CO12" s="4"/>
    </row>
    <row r="13" spans="1:93" s="3" customFormat="1" x14ac:dyDescent="0.3">
      <c r="A13" s="9" t="s">
        <v>29</v>
      </c>
      <c r="B13" s="3" t="s">
        <v>50</v>
      </c>
      <c r="C13" s="99">
        <v>2556</v>
      </c>
      <c r="D13" s="100">
        <v>8343</v>
      </c>
      <c r="E13" s="95">
        <v>0.29734070810000002</v>
      </c>
      <c r="F13" s="101">
        <v>0.2814462183</v>
      </c>
      <c r="G13" s="101">
        <v>0.31413282879999999</v>
      </c>
      <c r="H13" s="101" t="s">
        <v>28</v>
      </c>
      <c r="I13" s="102">
        <v>0.30636461700000001</v>
      </c>
      <c r="J13" s="101">
        <v>0.29471490439999998</v>
      </c>
      <c r="K13" s="101">
        <v>0.31847482840000002</v>
      </c>
      <c r="L13" s="101" t="s">
        <v>28</v>
      </c>
      <c r="M13" s="101" t="s">
        <v>28</v>
      </c>
      <c r="N13" s="101" t="s">
        <v>28</v>
      </c>
      <c r="O13" s="100">
        <v>2899</v>
      </c>
      <c r="P13" s="100">
        <v>9848</v>
      </c>
      <c r="Q13" s="95">
        <v>0.28869149189999999</v>
      </c>
      <c r="R13" s="101">
        <v>0.27392339440000002</v>
      </c>
      <c r="S13" s="101">
        <v>0.30425578539999998</v>
      </c>
      <c r="T13" s="101" t="s">
        <v>28</v>
      </c>
      <c r="U13" s="102">
        <v>0.29437449230000001</v>
      </c>
      <c r="V13" s="101">
        <v>0.28385139549999999</v>
      </c>
      <c r="W13" s="101">
        <v>0.30528770719999998</v>
      </c>
      <c r="X13" s="101" t="s">
        <v>28</v>
      </c>
      <c r="Y13" s="101" t="s">
        <v>28</v>
      </c>
      <c r="Z13" s="101" t="s">
        <v>28</v>
      </c>
      <c r="AA13" s="100">
        <v>2716</v>
      </c>
      <c r="AB13" s="100">
        <v>10731</v>
      </c>
      <c r="AC13" s="95">
        <v>0.25309849969999998</v>
      </c>
      <c r="AD13" s="101">
        <v>0.2437566722</v>
      </c>
      <c r="AE13" s="101">
        <v>0.2627983471</v>
      </c>
      <c r="AF13" s="101" t="s">
        <v>28</v>
      </c>
      <c r="AG13" s="102">
        <v>0.25309849969999998</v>
      </c>
      <c r="AH13" s="101">
        <v>0.2437566722</v>
      </c>
      <c r="AI13" s="101">
        <v>0.2627983471</v>
      </c>
      <c r="AJ13" s="101" t="s">
        <v>28</v>
      </c>
      <c r="AK13" s="101" t="s">
        <v>28</v>
      </c>
      <c r="AL13" s="101" t="s">
        <v>28</v>
      </c>
      <c r="AM13" s="101">
        <v>9.0484981999999999E-7</v>
      </c>
      <c r="AN13" s="101">
        <v>0.87670924409999995</v>
      </c>
      <c r="AO13" s="101">
        <v>0.83186092690000002</v>
      </c>
      <c r="AP13" s="101">
        <v>0.92397547930000001</v>
      </c>
      <c r="AQ13" s="101">
        <v>0.27985445219999999</v>
      </c>
      <c r="AR13" s="101">
        <v>0.97091142939999997</v>
      </c>
      <c r="AS13" s="101">
        <v>0.9202955666</v>
      </c>
      <c r="AT13" s="101">
        <v>1.024311143</v>
      </c>
      <c r="AU13" s="99" t="s">
        <v>28</v>
      </c>
      <c r="AV13" s="99" t="s">
        <v>28</v>
      </c>
      <c r="AW13" s="99" t="s">
        <v>28</v>
      </c>
      <c r="AX13" s="99" t="s">
        <v>28</v>
      </c>
      <c r="AY13" s="99" t="s">
        <v>228</v>
      </c>
      <c r="AZ13" s="99" t="s">
        <v>28</v>
      </c>
      <c r="BA13" s="99" t="s">
        <v>28</v>
      </c>
      <c r="BB13" s="99" t="s">
        <v>28</v>
      </c>
      <c r="BC13" s="97" t="s">
        <v>264</v>
      </c>
      <c r="BD13" s="98">
        <v>2556</v>
      </c>
      <c r="BE13" s="98">
        <v>2899</v>
      </c>
      <c r="BF13" s="98">
        <v>2716</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99">
        <v>13</v>
      </c>
      <c r="D14" s="100">
        <v>34</v>
      </c>
      <c r="E14" s="95">
        <v>0.39050090300000001</v>
      </c>
      <c r="F14" s="101">
        <v>0.22642168239999999</v>
      </c>
      <c r="G14" s="101">
        <v>0.67348212249999995</v>
      </c>
      <c r="H14" s="101">
        <v>0.33946404009999998</v>
      </c>
      <c r="I14" s="102">
        <v>0.38235294120000002</v>
      </c>
      <c r="J14" s="101">
        <v>0.22201565740000001</v>
      </c>
      <c r="K14" s="101">
        <v>0.65848406059999998</v>
      </c>
      <c r="L14" s="101">
        <v>1.3042537552</v>
      </c>
      <c r="M14" s="101">
        <v>0.75623725139999998</v>
      </c>
      <c r="N14" s="101">
        <v>2.2493970706000002</v>
      </c>
      <c r="O14" s="100">
        <v>13</v>
      </c>
      <c r="P14" s="100">
        <v>39</v>
      </c>
      <c r="Q14" s="95">
        <v>0.34297032620000001</v>
      </c>
      <c r="R14" s="101">
        <v>0.19889814089999999</v>
      </c>
      <c r="S14" s="101">
        <v>0.59140142839999998</v>
      </c>
      <c r="T14" s="101">
        <v>0.54567813890000005</v>
      </c>
      <c r="U14" s="102">
        <v>0.33333333329999998</v>
      </c>
      <c r="V14" s="101">
        <v>0.19355211159999999</v>
      </c>
      <c r="W14" s="101">
        <v>0.57406302720000002</v>
      </c>
      <c r="X14" s="101">
        <v>1.1829074912999999</v>
      </c>
      <c r="Y14" s="101">
        <v>0.68600133279999997</v>
      </c>
      <c r="Z14" s="101">
        <v>2.0397484174999998</v>
      </c>
      <c r="AA14" s="100">
        <v>8</v>
      </c>
      <c r="AB14" s="100">
        <v>55</v>
      </c>
      <c r="AC14" s="95">
        <v>0.1464793445</v>
      </c>
      <c r="AD14" s="101">
        <v>7.3178675900000004E-2</v>
      </c>
      <c r="AE14" s="101">
        <v>0.29320287769999998</v>
      </c>
      <c r="AF14" s="101">
        <v>0.1224531269</v>
      </c>
      <c r="AG14" s="102">
        <v>0.1454545455</v>
      </c>
      <c r="AH14" s="101">
        <v>7.27414755E-2</v>
      </c>
      <c r="AI14" s="101">
        <v>0.29085229109999999</v>
      </c>
      <c r="AJ14" s="101">
        <v>0.57874442039999996</v>
      </c>
      <c r="AK14" s="101">
        <v>0.28913121180000001</v>
      </c>
      <c r="AL14" s="101">
        <v>1.1584536379000001</v>
      </c>
      <c r="AM14" s="101">
        <v>5.8323655299999999E-2</v>
      </c>
      <c r="AN14" s="101">
        <v>0.42709043130000002</v>
      </c>
      <c r="AO14" s="101">
        <v>0.17701965659999999</v>
      </c>
      <c r="AP14" s="101">
        <v>1.0304292751999999</v>
      </c>
      <c r="AQ14" s="101">
        <v>0.74072781929999998</v>
      </c>
      <c r="AR14" s="101">
        <v>0.87828305510000004</v>
      </c>
      <c r="AS14" s="101">
        <v>0.40715885330000001</v>
      </c>
      <c r="AT14" s="101">
        <v>1.8945458727</v>
      </c>
      <c r="AU14" s="99" t="s">
        <v>28</v>
      </c>
      <c r="AV14" s="99" t="s">
        <v>28</v>
      </c>
      <c r="AW14" s="99" t="s">
        <v>28</v>
      </c>
      <c r="AX14" s="99" t="s">
        <v>28</v>
      </c>
      <c r="AY14" s="99" t="s">
        <v>28</v>
      </c>
      <c r="AZ14" s="99" t="s">
        <v>28</v>
      </c>
      <c r="BA14" s="99" t="s">
        <v>28</v>
      </c>
      <c r="BB14" s="99" t="s">
        <v>28</v>
      </c>
      <c r="BC14" s="97" t="s">
        <v>28</v>
      </c>
      <c r="BD14" s="98">
        <v>13</v>
      </c>
      <c r="BE14" s="98">
        <v>13</v>
      </c>
      <c r="BF14" s="98">
        <v>8</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3">
        <v>18</v>
      </c>
      <c r="D15" s="103">
        <v>52</v>
      </c>
      <c r="E15" s="104">
        <v>0.34794611269999998</v>
      </c>
      <c r="F15" s="94">
        <v>0.21886050339999999</v>
      </c>
      <c r="G15" s="94">
        <v>0.55316740789999996</v>
      </c>
      <c r="H15" s="94">
        <v>0.52530586749999997</v>
      </c>
      <c r="I15" s="96">
        <v>0.3461538462</v>
      </c>
      <c r="J15" s="94">
        <v>0.2180916477</v>
      </c>
      <c r="K15" s="94">
        <v>0.54941345279999998</v>
      </c>
      <c r="L15" s="94">
        <v>1.1621228544</v>
      </c>
      <c r="M15" s="94">
        <v>0.73098328629999998</v>
      </c>
      <c r="N15" s="94">
        <v>1.8475518581000001</v>
      </c>
      <c r="O15" s="103">
        <v>24</v>
      </c>
      <c r="P15" s="103">
        <v>64</v>
      </c>
      <c r="Q15" s="104">
        <v>0.37104230259999998</v>
      </c>
      <c r="R15" s="94">
        <v>0.2482808185</v>
      </c>
      <c r="S15" s="94">
        <v>0.55450272469999995</v>
      </c>
      <c r="T15" s="94">
        <v>0.2288720762</v>
      </c>
      <c r="U15" s="96">
        <v>0.375</v>
      </c>
      <c r="V15" s="94">
        <v>0.25135092060000003</v>
      </c>
      <c r="W15" s="94">
        <v>0.5594767651</v>
      </c>
      <c r="X15" s="94">
        <v>1.2797279703</v>
      </c>
      <c r="Y15" s="94">
        <v>0.85632259629999996</v>
      </c>
      <c r="Z15" s="94">
        <v>1.9124844832000001</v>
      </c>
      <c r="AA15" s="103">
        <v>14</v>
      </c>
      <c r="AB15" s="103">
        <v>66</v>
      </c>
      <c r="AC15" s="104">
        <v>0.21668129990000001</v>
      </c>
      <c r="AD15" s="94">
        <v>0.12815534340000001</v>
      </c>
      <c r="AE15" s="94">
        <v>0.36635839349999999</v>
      </c>
      <c r="AF15" s="94">
        <v>0.56207432329999996</v>
      </c>
      <c r="AG15" s="96">
        <v>0.21212121210000001</v>
      </c>
      <c r="AH15" s="94">
        <v>0.12562929380000001</v>
      </c>
      <c r="AI15" s="94">
        <v>0.35816016519999999</v>
      </c>
      <c r="AJ15" s="94">
        <v>0.8561145174</v>
      </c>
      <c r="AK15" s="94">
        <v>0.5063457254</v>
      </c>
      <c r="AL15" s="94">
        <v>1.4474933433999999</v>
      </c>
      <c r="AM15" s="94">
        <v>0.1097305187</v>
      </c>
      <c r="AN15" s="94">
        <v>0.58398004319999997</v>
      </c>
      <c r="AO15" s="94">
        <v>0.30208869040000003</v>
      </c>
      <c r="AP15" s="94">
        <v>1.1289157841999999</v>
      </c>
      <c r="AQ15" s="94">
        <v>0.83670214450000002</v>
      </c>
      <c r="AR15" s="94">
        <v>1.0663786406</v>
      </c>
      <c r="AS15" s="94">
        <v>0.57875878749999998</v>
      </c>
      <c r="AT15" s="94">
        <v>1.9648313419000001</v>
      </c>
      <c r="AU15" s="93" t="s">
        <v>28</v>
      </c>
      <c r="AV15" s="93" t="s">
        <v>28</v>
      </c>
      <c r="AW15" s="93" t="s">
        <v>28</v>
      </c>
      <c r="AX15" s="93" t="s">
        <v>28</v>
      </c>
      <c r="AY15" s="93" t="s">
        <v>28</v>
      </c>
      <c r="AZ15" s="93" t="s">
        <v>28</v>
      </c>
      <c r="BA15" s="93" t="s">
        <v>28</v>
      </c>
      <c r="BB15" s="93" t="s">
        <v>28</v>
      </c>
      <c r="BC15" s="105" t="s">
        <v>28</v>
      </c>
      <c r="BD15" s="106">
        <v>18</v>
      </c>
      <c r="BE15" s="106">
        <v>24</v>
      </c>
      <c r="BF15" s="106">
        <v>14</v>
      </c>
    </row>
    <row r="16" spans="1:93" x14ac:dyDescent="0.3">
      <c r="A16" s="9"/>
      <c r="B16" t="s">
        <v>75</v>
      </c>
      <c r="C16" s="93">
        <v>19</v>
      </c>
      <c r="D16" s="103">
        <v>64</v>
      </c>
      <c r="E16" s="104">
        <v>0.2930880984</v>
      </c>
      <c r="F16" s="94">
        <v>0.18663133579999999</v>
      </c>
      <c r="G16" s="94">
        <v>0.46026908129999999</v>
      </c>
      <c r="H16" s="94">
        <v>0.92621379780000002</v>
      </c>
      <c r="I16" s="96">
        <v>0.296875</v>
      </c>
      <c r="J16" s="94">
        <v>0.18936277109999999</v>
      </c>
      <c r="K16" s="94">
        <v>0.46542815749999999</v>
      </c>
      <c r="L16" s="94">
        <v>0.97889979270000005</v>
      </c>
      <c r="M16" s="94">
        <v>0.62333945609999997</v>
      </c>
      <c r="N16" s="94">
        <v>1.5372760294000001</v>
      </c>
      <c r="O16" s="103">
        <v>23</v>
      </c>
      <c r="P16" s="103">
        <v>61</v>
      </c>
      <c r="Q16" s="104">
        <v>0.37589645529999999</v>
      </c>
      <c r="R16" s="94">
        <v>0.2493874985</v>
      </c>
      <c r="S16" s="94">
        <v>0.56658070650000003</v>
      </c>
      <c r="T16" s="94">
        <v>0.21487086250000001</v>
      </c>
      <c r="U16" s="96">
        <v>0.37704918030000001</v>
      </c>
      <c r="V16" s="94">
        <v>0.25055911710000001</v>
      </c>
      <c r="W16" s="94">
        <v>0.56739537579999999</v>
      </c>
      <c r="X16" s="94">
        <v>1.2964699830999999</v>
      </c>
      <c r="Y16" s="94">
        <v>0.8601395449</v>
      </c>
      <c r="Z16" s="94">
        <v>1.9541415423999999</v>
      </c>
      <c r="AA16" s="103">
        <v>15</v>
      </c>
      <c r="AB16" s="103">
        <v>69</v>
      </c>
      <c r="AC16" s="104">
        <v>0.21342690610000001</v>
      </c>
      <c r="AD16" s="94">
        <v>0.1284875368</v>
      </c>
      <c r="AE16" s="94">
        <v>0.35451721930000002</v>
      </c>
      <c r="AF16" s="94">
        <v>0.51024337939999997</v>
      </c>
      <c r="AG16" s="96">
        <v>0.2173913043</v>
      </c>
      <c r="AH16" s="94">
        <v>0.13105780049999999</v>
      </c>
      <c r="AI16" s="94">
        <v>0.36059646229999998</v>
      </c>
      <c r="AJ16" s="94">
        <v>0.84325630689999997</v>
      </c>
      <c r="AK16" s="94">
        <v>0.50765823160000001</v>
      </c>
      <c r="AL16" s="94">
        <v>1.4007084979</v>
      </c>
      <c r="AM16" s="94">
        <v>8.8105284199999995E-2</v>
      </c>
      <c r="AN16" s="94">
        <v>0.56778110859999997</v>
      </c>
      <c r="AO16" s="94">
        <v>0.2962658306</v>
      </c>
      <c r="AP16" s="94">
        <v>1.0881288153999999</v>
      </c>
      <c r="AQ16" s="94">
        <v>0.42216926329999999</v>
      </c>
      <c r="AR16" s="94">
        <v>1.2825374258</v>
      </c>
      <c r="AS16" s="94">
        <v>0.69852487269999997</v>
      </c>
      <c r="AT16" s="94">
        <v>2.3548227313000001</v>
      </c>
      <c r="AU16" s="93" t="s">
        <v>28</v>
      </c>
      <c r="AV16" s="93" t="s">
        <v>28</v>
      </c>
      <c r="AW16" s="93" t="s">
        <v>28</v>
      </c>
      <c r="AX16" s="93" t="s">
        <v>28</v>
      </c>
      <c r="AY16" s="93" t="s">
        <v>28</v>
      </c>
      <c r="AZ16" s="93" t="s">
        <v>28</v>
      </c>
      <c r="BA16" s="93" t="s">
        <v>28</v>
      </c>
      <c r="BB16" s="93" t="s">
        <v>28</v>
      </c>
      <c r="BC16" s="105" t="s">
        <v>28</v>
      </c>
      <c r="BD16" s="106">
        <v>19</v>
      </c>
      <c r="BE16" s="106">
        <v>23</v>
      </c>
      <c r="BF16" s="106">
        <v>15</v>
      </c>
    </row>
    <row r="17" spans="1:58" x14ac:dyDescent="0.3">
      <c r="A17" s="9"/>
      <c r="B17" t="s">
        <v>67</v>
      </c>
      <c r="C17" s="93">
        <v>11</v>
      </c>
      <c r="D17" s="103">
        <v>18</v>
      </c>
      <c r="E17" s="104">
        <v>0.59262836949999997</v>
      </c>
      <c r="F17" s="94">
        <v>0.32777290419999999</v>
      </c>
      <c r="G17" s="94">
        <v>1.0714991379000001</v>
      </c>
      <c r="H17" s="94">
        <v>2.3850177100000002E-2</v>
      </c>
      <c r="I17" s="96">
        <v>0.61111111110000005</v>
      </c>
      <c r="J17" s="94">
        <v>0.33843343209999999</v>
      </c>
      <c r="K17" s="94">
        <v>1.1034866968000001</v>
      </c>
      <c r="L17" s="94">
        <v>1.9793495235</v>
      </c>
      <c r="M17" s="94">
        <v>1.0947453331999999</v>
      </c>
      <c r="N17" s="94">
        <v>3.5787542704000002</v>
      </c>
      <c r="O17" s="103">
        <v>8</v>
      </c>
      <c r="P17" s="103">
        <v>21</v>
      </c>
      <c r="Q17" s="104">
        <v>0.37620981790000002</v>
      </c>
      <c r="R17" s="94">
        <v>0.18796189660000001</v>
      </c>
      <c r="S17" s="94">
        <v>0.7529921208</v>
      </c>
      <c r="T17" s="94">
        <v>0.46189532230000002</v>
      </c>
      <c r="U17" s="96">
        <v>0.38095238100000001</v>
      </c>
      <c r="V17" s="94">
        <v>0.19051338809999999</v>
      </c>
      <c r="W17" s="94">
        <v>0.76175600050000003</v>
      </c>
      <c r="X17" s="94">
        <v>1.2975507734</v>
      </c>
      <c r="Y17" s="94">
        <v>0.64828213570000004</v>
      </c>
      <c r="Z17" s="94">
        <v>2.5970760519999998</v>
      </c>
      <c r="AA17" s="103">
        <v>16</v>
      </c>
      <c r="AB17" s="103">
        <v>30</v>
      </c>
      <c r="AC17" s="104">
        <v>0.52432426359999995</v>
      </c>
      <c r="AD17" s="94">
        <v>0.32075334919999998</v>
      </c>
      <c r="AE17" s="94">
        <v>0.85709450620000005</v>
      </c>
      <c r="AF17" s="94">
        <v>3.6754773E-3</v>
      </c>
      <c r="AG17" s="96">
        <v>0.53333333329999999</v>
      </c>
      <c r="AH17" s="94">
        <v>0.3267370188</v>
      </c>
      <c r="AI17" s="94">
        <v>0.87056081220000003</v>
      </c>
      <c r="AJ17" s="94">
        <v>2.0716213819</v>
      </c>
      <c r="AK17" s="94">
        <v>1.2673064029000001</v>
      </c>
      <c r="AL17" s="94">
        <v>3.3864069021000001</v>
      </c>
      <c r="AM17" s="94">
        <v>0.44329784789999999</v>
      </c>
      <c r="AN17" s="94">
        <v>1.3937017022</v>
      </c>
      <c r="AO17" s="94">
        <v>0.59647005980000001</v>
      </c>
      <c r="AP17" s="94">
        <v>3.2564994719000002</v>
      </c>
      <c r="AQ17" s="94">
        <v>0.3280993854</v>
      </c>
      <c r="AR17" s="94">
        <v>0.6348157418</v>
      </c>
      <c r="AS17" s="94">
        <v>0.25534224430000002</v>
      </c>
      <c r="AT17" s="94">
        <v>1.5782387556999999</v>
      </c>
      <c r="AU17" s="93" t="s">
        <v>28</v>
      </c>
      <c r="AV17" s="93" t="s">
        <v>28</v>
      </c>
      <c r="AW17" s="93">
        <v>3</v>
      </c>
      <c r="AX17" s="93" t="s">
        <v>28</v>
      </c>
      <c r="AY17" s="93" t="s">
        <v>28</v>
      </c>
      <c r="AZ17" s="93" t="s">
        <v>28</v>
      </c>
      <c r="BA17" s="93" t="s">
        <v>28</v>
      </c>
      <c r="BB17" s="93" t="s">
        <v>28</v>
      </c>
      <c r="BC17" s="105">
        <v>-3</v>
      </c>
      <c r="BD17" s="106">
        <v>11</v>
      </c>
      <c r="BE17" s="106">
        <v>8</v>
      </c>
      <c r="BF17" s="106">
        <v>16</v>
      </c>
    </row>
    <row r="18" spans="1:58" x14ac:dyDescent="0.3">
      <c r="A18" s="9"/>
      <c r="B18" t="s">
        <v>66</v>
      </c>
      <c r="C18" s="93">
        <v>37</v>
      </c>
      <c r="D18" s="103">
        <v>107</v>
      </c>
      <c r="E18" s="104">
        <v>0.33457321839999998</v>
      </c>
      <c r="F18" s="94">
        <v>0.2418488563</v>
      </c>
      <c r="G18" s="94">
        <v>0.46284791320000002</v>
      </c>
      <c r="H18" s="94">
        <v>0.50241969060000002</v>
      </c>
      <c r="I18" s="96">
        <v>0.34579439249999999</v>
      </c>
      <c r="J18" s="94">
        <v>0.25054242389999998</v>
      </c>
      <c r="K18" s="94">
        <v>0.47725953970000001</v>
      </c>
      <c r="L18" s="94">
        <v>1.1174580468999999</v>
      </c>
      <c r="M18" s="94">
        <v>0.80776325110000002</v>
      </c>
      <c r="N18" s="94">
        <v>1.5458892008</v>
      </c>
      <c r="O18" s="103">
        <v>50</v>
      </c>
      <c r="P18" s="103">
        <v>121</v>
      </c>
      <c r="Q18" s="104">
        <v>0.39373970330000002</v>
      </c>
      <c r="R18" s="94">
        <v>0.29770196500000001</v>
      </c>
      <c r="S18" s="94">
        <v>0.52075892069999996</v>
      </c>
      <c r="T18" s="94">
        <v>3.1937073400000002E-2</v>
      </c>
      <c r="U18" s="96">
        <v>0.41322314049999997</v>
      </c>
      <c r="V18" s="94">
        <v>0.31318904130000003</v>
      </c>
      <c r="W18" s="94">
        <v>0.54520861629999995</v>
      </c>
      <c r="X18" s="94">
        <v>1.3580114931</v>
      </c>
      <c r="Y18" s="94">
        <v>1.0267765391999999</v>
      </c>
      <c r="Z18" s="94">
        <v>1.7961018244</v>
      </c>
      <c r="AA18" s="103">
        <v>71</v>
      </c>
      <c r="AB18" s="103">
        <v>173</v>
      </c>
      <c r="AC18" s="104">
        <v>0.39687129799999998</v>
      </c>
      <c r="AD18" s="94">
        <v>0.3135439015</v>
      </c>
      <c r="AE18" s="94">
        <v>0.50234377519999995</v>
      </c>
      <c r="AF18" s="94">
        <v>1.83272E-4</v>
      </c>
      <c r="AG18" s="96">
        <v>0.41040462430000002</v>
      </c>
      <c r="AH18" s="94">
        <v>0.3252319535</v>
      </c>
      <c r="AI18" s="94">
        <v>0.51788255679999995</v>
      </c>
      <c r="AJ18" s="94">
        <v>1.5680507725999999</v>
      </c>
      <c r="AK18" s="94">
        <v>1.2388216518999999</v>
      </c>
      <c r="AL18" s="94">
        <v>1.9847757921</v>
      </c>
      <c r="AM18" s="94">
        <v>0.96577432640000005</v>
      </c>
      <c r="AN18" s="94">
        <v>1.0079534642000001</v>
      </c>
      <c r="AO18" s="94">
        <v>0.70192008240000003</v>
      </c>
      <c r="AP18" s="94">
        <v>1.447415755</v>
      </c>
      <c r="AQ18" s="94">
        <v>0.45272867360000002</v>
      </c>
      <c r="AR18" s="94">
        <v>1.176841665</v>
      </c>
      <c r="AS18" s="94">
        <v>0.76935479799999995</v>
      </c>
      <c r="AT18" s="94">
        <v>1.8001529437999999</v>
      </c>
      <c r="AU18" s="93" t="s">
        <v>28</v>
      </c>
      <c r="AV18" s="93" t="s">
        <v>28</v>
      </c>
      <c r="AW18" s="93">
        <v>3</v>
      </c>
      <c r="AX18" s="93" t="s">
        <v>28</v>
      </c>
      <c r="AY18" s="93" t="s">
        <v>28</v>
      </c>
      <c r="AZ18" s="93" t="s">
        <v>28</v>
      </c>
      <c r="BA18" s="93" t="s">
        <v>28</v>
      </c>
      <c r="BB18" s="93" t="s">
        <v>28</v>
      </c>
      <c r="BC18" s="105">
        <v>-3</v>
      </c>
      <c r="BD18" s="106">
        <v>37</v>
      </c>
      <c r="BE18" s="106">
        <v>50</v>
      </c>
      <c r="BF18" s="106">
        <v>71</v>
      </c>
    </row>
    <row r="19" spans="1:58" x14ac:dyDescent="0.3">
      <c r="A19" s="9"/>
      <c r="B19" t="s">
        <v>69</v>
      </c>
      <c r="C19" s="93">
        <v>32</v>
      </c>
      <c r="D19" s="103">
        <v>82</v>
      </c>
      <c r="E19" s="104">
        <v>0.38226168729999999</v>
      </c>
      <c r="F19" s="94">
        <v>0.26972606739999999</v>
      </c>
      <c r="G19" s="94">
        <v>0.54174963139999999</v>
      </c>
      <c r="H19" s="94">
        <v>0.1696915366</v>
      </c>
      <c r="I19" s="96">
        <v>0.39024390240000001</v>
      </c>
      <c r="J19" s="94">
        <v>0.27597105259999999</v>
      </c>
      <c r="K19" s="94">
        <v>0.5518343389</v>
      </c>
      <c r="L19" s="94">
        <v>1.2767351812000001</v>
      </c>
      <c r="M19" s="94">
        <v>0.90087176130000002</v>
      </c>
      <c r="N19" s="94">
        <v>1.8094170478</v>
      </c>
      <c r="O19" s="103">
        <v>28</v>
      </c>
      <c r="P19" s="103">
        <v>86</v>
      </c>
      <c r="Q19" s="104">
        <v>0.32419569040000001</v>
      </c>
      <c r="R19" s="94">
        <v>0.2234354831</v>
      </c>
      <c r="S19" s="94">
        <v>0.47039460440000003</v>
      </c>
      <c r="T19" s="94">
        <v>0.55649930339999998</v>
      </c>
      <c r="U19" s="96">
        <v>0.32558139530000002</v>
      </c>
      <c r="V19" s="94">
        <v>0.2248006739</v>
      </c>
      <c r="W19" s="94">
        <v>0.47154327060000001</v>
      </c>
      <c r="X19" s="94">
        <v>1.1181536175</v>
      </c>
      <c r="Y19" s="94">
        <v>0.77063082920000003</v>
      </c>
      <c r="Z19" s="94">
        <v>1.6223948807999999</v>
      </c>
      <c r="AA19" s="103">
        <v>39</v>
      </c>
      <c r="AB19" s="103">
        <v>124</v>
      </c>
      <c r="AC19" s="104">
        <v>0.31704645580000002</v>
      </c>
      <c r="AD19" s="94">
        <v>0.2311201279</v>
      </c>
      <c r="AE19" s="94">
        <v>0.43491865470000002</v>
      </c>
      <c r="AF19" s="94">
        <v>0.16249578170000001</v>
      </c>
      <c r="AG19" s="96">
        <v>0.31451612899999998</v>
      </c>
      <c r="AH19" s="94">
        <v>0.22979553729999999</v>
      </c>
      <c r="AI19" s="94">
        <v>0.43047135120000002</v>
      </c>
      <c r="AJ19" s="94">
        <v>1.2526603521999999</v>
      </c>
      <c r="AK19" s="94">
        <v>0.91316277339999996</v>
      </c>
      <c r="AL19" s="94">
        <v>1.7183770559</v>
      </c>
      <c r="AM19" s="94">
        <v>0.92826868350000002</v>
      </c>
      <c r="AN19" s="94">
        <v>0.97794778000000004</v>
      </c>
      <c r="AO19" s="94">
        <v>0.60182590830000005</v>
      </c>
      <c r="AP19" s="94">
        <v>1.5891337463999999</v>
      </c>
      <c r="AQ19" s="94">
        <v>0.52433392590000005</v>
      </c>
      <c r="AR19" s="94">
        <v>0.84809883180000001</v>
      </c>
      <c r="AS19" s="94">
        <v>0.51071051850000004</v>
      </c>
      <c r="AT19" s="94">
        <v>1.4083744165000001</v>
      </c>
      <c r="AU19" s="93" t="s">
        <v>28</v>
      </c>
      <c r="AV19" s="93" t="s">
        <v>28</v>
      </c>
      <c r="AW19" s="93" t="s">
        <v>28</v>
      </c>
      <c r="AX19" s="93" t="s">
        <v>28</v>
      </c>
      <c r="AY19" s="93" t="s">
        <v>28</v>
      </c>
      <c r="AZ19" s="93" t="s">
        <v>28</v>
      </c>
      <c r="BA19" s="93" t="s">
        <v>28</v>
      </c>
      <c r="BB19" s="93" t="s">
        <v>28</v>
      </c>
      <c r="BC19" s="105" t="s">
        <v>28</v>
      </c>
      <c r="BD19" s="106">
        <v>32</v>
      </c>
      <c r="BE19" s="106">
        <v>28</v>
      </c>
      <c r="BF19" s="106">
        <v>39</v>
      </c>
    </row>
    <row r="20" spans="1:58" x14ac:dyDescent="0.3">
      <c r="A20" s="9"/>
      <c r="B20" t="s">
        <v>65</v>
      </c>
      <c r="C20" s="93">
        <v>21</v>
      </c>
      <c r="D20" s="103">
        <v>79</v>
      </c>
      <c r="E20" s="104">
        <v>0.24977965160000001</v>
      </c>
      <c r="F20" s="94">
        <v>0.1625662172</v>
      </c>
      <c r="G20" s="94">
        <v>0.38378130090000001</v>
      </c>
      <c r="H20" s="94">
        <v>0.40824555239999999</v>
      </c>
      <c r="I20" s="96">
        <v>0.26582278479999999</v>
      </c>
      <c r="J20" s="94">
        <v>0.1733184508</v>
      </c>
      <c r="K20" s="94">
        <v>0.40769896449999998</v>
      </c>
      <c r="L20" s="94">
        <v>0.83425171620000005</v>
      </c>
      <c r="M20" s="94">
        <v>0.54296314720000005</v>
      </c>
      <c r="N20" s="94">
        <v>1.2818106157</v>
      </c>
      <c r="O20" s="103">
        <v>33</v>
      </c>
      <c r="P20" s="103">
        <v>105</v>
      </c>
      <c r="Q20" s="104">
        <v>0.30003314790000002</v>
      </c>
      <c r="R20" s="94">
        <v>0.21288321120000001</v>
      </c>
      <c r="S20" s="94">
        <v>0.42286044699999997</v>
      </c>
      <c r="T20" s="94">
        <v>0.84501764069999996</v>
      </c>
      <c r="U20" s="96">
        <v>0.31428571430000002</v>
      </c>
      <c r="V20" s="94">
        <v>0.22343410850000001</v>
      </c>
      <c r="W20" s="94">
        <v>0.44207892370000001</v>
      </c>
      <c r="X20" s="94">
        <v>1.0348168083</v>
      </c>
      <c r="Y20" s="94">
        <v>0.73423595590000001</v>
      </c>
      <c r="Z20" s="94">
        <v>1.4584491787</v>
      </c>
      <c r="AA20" s="103">
        <v>54</v>
      </c>
      <c r="AB20" s="103">
        <v>130</v>
      </c>
      <c r="AC20" s="104">
        <v>0.39417500709999997</v>
      </c>
      <c r="AD20" s="94">
        <v>0.30107003500000001</v>
      </c>
      <c r="AE20" s="94">
        <v>0.51607240239999996</v>
      </c>
      <c r="AF20" s="94">
        <v>1.2709927000000001E-3</v>
      </c>
      <c r="AG20" s="96">
        <v>0.41538461539999999</v>
      </c>
      <c r="AH20" s="94">
        <v>0.31813873450000002</v>
      </c>
      <c r="AI20" s="94">
        <v>0.5423557712</v>
      </c>
      <c r="AJ20" s="94">
        <v>1.5573976441999999</v>
      </c>
      <c r="AK20" s="94">
        <v>1.1895370197999999</v>
      </c>
      <c r="AL20" s="94">
        <v>2.0390180228000001</v>
      </c>
      <c r="AM20" s="94">
        <v>0.21679565770000001</v>
      </c>
      <c r="AN20" s="94">
        <v>1.313771528</v>
      </c>
      <c r="AO20" s="94">
        <v>0.85200332280000002</v>
      </c>
      <c r="AP20" s="94">
        <v>2.0258085639000001</v>
      </c>
      <c r="AQ20" s="94">
        <v>0.51138400579999999</v>
      </c>
      <c r="AR20" s="94">
        <v>1.2011913139999999</v>
      </c>
      <c r="AS20" s="94">
        <v>0.69502224879999996</v>
      </c>
      <c r="AT20" s="94">
        <v>2.0759919202999999</v>
      </c>
      <c r="AU20" s="93" t="s">
        <v>28</v>
      </c>
      <c r="AV20" s="93" t="s">
        <v>28</v>
      </c>
      <c r="AW20" s="93">
        <v>3</v>
      </c>
      <c r="AX20" s="93" t="s">
        <v>28</v>
      </c>
      <c r="AY20" s="93" t="s">
        <v>28</v>
      </c>
      <c r="AZ20" s="93" t="s">
        <v>28</v>
      </c>
      <c r="BA20" s="93" t="s">
        <v>28</v>
      </c>
      <c r="BB20" s="93" t="s">
        <v>28</v>
      </c>
      <c r="BC20" s="105">
        <v>-3</v>
      </c>
      <c r="BD20" s="106">
        <v>21</v>
      </c>
      <c r="BE20" s="106">
        <v>33</v>
      </c>
      <c r="BF20" s="106">
        <v>54</v>
      </c>
    </row>
    <row r="21" spans="1:58" x14ac:dyDescent="0.3">
      <c r="A21" s="9"/>
      <c r="B21" t="s">
        <v>64</v>
      </c>
      <c r="C21" s="93">
        <v>20</v>
      </c>
      <c r="D21" s="103">
        <v>54</v>
      </c>
      <c r="E21" s="104">
        <v>0.3577701767</v>
      </c>
      <c r="F21" s="94">
        <v>0.2304128507</v>
      </c>
      <c r="G21" s="94">
        <v>0.55552239810000004</v>
      </c>
      <c r="H21" s="94">
        <v>0.42762065500000002</v>
      </c>
      <c r="I21" s="96">
        <v>0.37037037039999998</v>
      </c>
      <c r="J21" s="94">
        <v>0.23894711129999999</v>
      </c>
      <c r="K21" s="94">
        <v>0.57407771330000001</v>
      </c>
      <c r="L21" s="94">
        <v>1.1949347438</v>
      </c>
      <c r="M21" s="94">
        <v>0.76956755649999997</v>
      </c>
      <c r="N21" s="94">
        <v>1.8554174092</v>
      </c>
      <c r="O21" s="103">
        <v>24</v>
      </c>
      <c r="P21" s="103">
        <v>66</v>
      </c>
      <c r="Q21" s="104">
        <v>0.35621972530000001</v>
      </c>
      <c r="R21" s="94">
        <v>0.23836788680000001</v>
      </c>
      <c r="S21" s="94">
        <v>0.53233887489999998</v>
      </c>
      <c r="T21" s="94">
        <v>0.315167058</v>
      </c>
      <c r="U21" s="96">
        <v>0.36363636360000001</v>
      </c>
      <c r="V21" s="94">
        <v>0.24373422610000001</v>
      </c>
      <c r="W21" s="94">
        <v>0.5425229238</v>
      </c>
      <c r="X21" s="94">
        <v>1.2286047785</v>
      </c>
      <c r="Y21" s="94">
        <v>0.82213281289999995</v>
      </c>
      <c r="Z21" s="94">
        <v>1.8360411822</v>
      </c>
      <c r="AA21" s="103">
        <v>28</v>
      </c>
      <c r="AB21" s="103">
        <v>77</v>
      </c>
      <c r="AC21" s="104">
        <v>0.35339252300000001</v>
      </c>
      <c r="AD21" s="94">
        <v>0.2435337776</v>
      </c>
      <c r="AE21" s="94">
        <v>0.51280884530000004</v>
      </c>
      <c r="AF21" s="94">
        <v>7.88883113E-2</v>
      </c>
      <c r="AG21" s="96">
        <v>0.36363636360000001</v>
      </c>
      <c r="AH21" s="94">
        <v>0.25107607729999998</v>
      </c>
      <c r="AI21" s="94">
        <v>0.52665871789999996</v>
      </c>
      <c r="AJ21" s="94">
        <v>1.3962647879000001</v>
      </c>
      <c r="AK21" s="94">
        <v>0.96220948740000001</v>
      </c>
      <c r="AL21" s="94">
        <v>2.0261236078999998</v>
      </c>
      <c r="AM21" s="94">
        <v>0.97714768740000002</v>
      </c>
      <c r="AN21" s="94">
        <v>0.99206331910000001</v>
      </c>
      <c r="AO21" s="94">
        <v>0.57511690429999995</v>
      </c>
      <c r="AP21" s="94">
        <v>1.7112862127999999</v>
      </c>
      <c r="AQ21" s="94">
        <v>0.98855617210000002</v>
      </c>
      <c r="AR21" s="94">
        <v>0.99566634799999998</v>
      </c>
      <c r="AS21" s="94">
        <v>0.55001319500000001</v>
      </c>
      <c r="AT21" s="94">
        <v>1.8024139884000001</v>
      </c>
      <c r="AU21" s="93" t="s">
        <v>28</v>
      </c>
      <c r="AV21" s="93" t="s">
        <v>28</v>
      </c>
      <c r="AW21" s="93" t="s">
        <v>28</v>
      </c>
      <c r="AX21" s="93" t="s">
        <v>28</v>
      </c>
      <c r="AY21" s="93" t="s">
        <v>28</v>
      </c>
      <c r="AZ21" s="93" t="s">
        <v>28</v>
      </c>
      <c r="BA21" s="93" t="s">
        <v>28</v>
      </c>
      <c r="BB21" s="93" t="s">
        <v>28</v>
      </c>
      <c r="BC21" s="105" t="s">
        <v>28</v>
      </c>
      <c r="BD21" s="106">
        <v>20</v>
      </c>
      <c r="BE21" s="106">
        <v>24</v>
      </c>
      <c r="BF21" s="106">
        <v>28</v>
      </c>
    </row>
    <row r="22" spans="1:58" x14ac:dyDescent="0.3">
      <c r="A22" s="9"/>
      <c r="B22" t="s">
        <v>204</v>
      </c>
      <c r="C22" s="93">
        <v>11</v>
      </c>
      <c r="D22" s="103">
        <v>30</v>
      </c>
      <c r="E22" s="104">
        <v>0.35502511809999998</v>
      </c>
      <c r="F22" s="94">
        <v>0.1963593773</v>
      </c>
      <c r="G22" s="94">
        <v>0.64189872780000001</v>
      </c>
      <c r="H22" s="94">
        <v>0.57283180850000004</v>
      </c>
      <c r="I22" s="96">
        <v>0.36666666669999998</v>
      </c>
      <c r="J22" s="94">
        <v>0.20306005930000001</v>
      </c>
      <c r="K22" s="94">
        <v>0.66209201809999996</v>
      </c>
      <c r="L22" s="94">
        <v>1.1857663834000001</v>
      </c>
      <c r="M22" s="94">
        <v>0.65583063509999995</v>
      </c>
      <c r="N22" s="94">
        <v>2.1439100900999999</v>
      </c>
      <c r="O22" s="103">
        <v>15</v>
      </c>
      <c r="P22" s="103">
        <v>42</v>
      </c>
      <c r="Q22" s="104">
        <v>0.33919176439999998</v>
      </c>
      <c r="R22" s="94">
        <v>0.2042089721</v>
      </c>
      <c r="S22" s="94">
        <v>0.56339861989999995</v>
      </c>
      <c r="T22" s="94">
        <v>0.54449509679999997</v>
      </c>
      <c r="U22" s="96">
        <v>0.35714285709999999</v>
      </c>
      <c r="V22" s="94">
        <v>0.21530924360000001</v>
      </c>
      <c r="W22" s="94">
        <v>0.59240847379999995</v>
      </c>
      <c r="X22" s="94">
        <v>1.1698752005999999</v>
      </c>
      <c r="Y22" s="94">
        <v>0.70431843350000001</v>
      </c>
      <c r="Z22" s="94">
        <v>1.9431664993</v>
      </c>
      <c r="AA22" s="103">
        <v>14</v>
      </c>
      <c r="AB22" s="103">
        <v>57</v>
      </c>
      <c r="AC22" s="104">
        <v>0.23835492659999999</v>
      </c>
      <c r="AD22" s="94">
        <v>0.14097323689999999</v>
      </c>
      <c r="AE22" s="94">
        <v>0.40300607630000002</v>
      </c>
      <c r="AF22" s="94">
        <v>0.82277187709999999</v>
      </c>
      <c r="AG22" s="96">
        <v>0.24561403509999999</v>
      </c>
      <c r="AH22" s="94">
        <v>0.14546549810000001</v>
      </c>
      <c r="AI22" s="94">
        <v>0.4147117702</v>
      </c>
      <c r="AJ22" s="94">
        <v>0.941747687</v>
      </c>
      <c r="AK22" s="94">
        <v>0.55698961889999998</v>
      </c>
      <c r="AL22" s="94">
        <v>1.5922894714</v>
      </c>
      <c r="AM22" s="94">
        <v>0.34242936419999997</v>
      </c>
      <c r="AN22" s="94">
        <v>0.70271436890000005</v>
      </c>
      <c r="AO22" s="94">
        <v>0.33920124889999997</v>
      </c>
      <c r="AP22" s="94">
        <v>1.4557950061</v>
      </c>
      <c r="AQ22" s="94">
        <v>0.90850020740000004</v>
      </c>
      <c r="AR22" s="94">
        <v>0.95540215920000005</v>
      </c>
      <c r="AS22" s="94">
        <v>0.43882612170000002</v>
      </c>
      <c r="AT22" s="94">
        <v>2.0800796504000001</v>
      </c>
      <c r="AU22" s="93" t="s">
        <v>28</v>
      </c>
      <c r="AV22" s="93" t="s">
        <v>28</v>
      </c>
      <c r="AW22" s="93" t="s">
        <v>28</v>
      </c>
      <c r="AX22" s="93" t="s">
        <v>28</v>
      </c>
      <c r="AY22" s="93" t="s">
        <v>28</v>
      </c>
      <c r="AZ22" s="93" t="s">
        <v>28</v>
      </c>
      <c r="BA22" s="93" t="s">
        <v>28</v>
      </c>
      <c r="BB22" s="93" t="s">
        <v>28</v>
      </c>
      <c r="BC22" s="105" t="s">
        <v>28</v>
      </c>
      <c r="BD22" s="106">
        <v>11</v>
      </c>
      <c r="BE22" s="106">
        <v>15</v>
      </c>
      <c r="BF22" s="106">
        <v>14</v>
      </c>
    </row>
    <row r="23" spans="1:58" x14ac:dyDescent="0.3">
      <c r="A23" s="9"/>
      <c r="B23" t="s">
        <v>74</v>
      </c>
      <c r="C23" s="93">
        <v>21</v>
      </c>
      <c r="D23" s="103">
        <v>77</v>
      </c>
      <c r="E23" s="104">
        <v>0.26285001540000003</v>
      </c>
      <c r="F23" s="94">
        <v>0.1710774478</v>
      </c>
      <c r="G23" s="94">
        <v>0.40385294199999999</v>
      </c>
      <c r="H23" s="94">
        <v>0.55233386640000004</v>
      </c>
      <c r="I23" s="96">
        <v>0.27272727270000002</v>
      </c>
      <c r="J23" s="94">
        <v>0.17782022880000001</v>
      </c>
      <c r="K23" s="94">
        <v>0.41828854799999998</v>
      </c>
      <c r="L23" s="94">
        <v>0.87790608670000003</v>
      </c>
      <c r="M23" s="94">
        <v>0.57139023739999995</v>
      </c>
      <c r="N23" s="94">
        <v>1.348848907</v>
      </c>
      <c r="O23" s="103">
        <v>25</v>
      </c>
      <c r="P23" s="103">
        <v>98</v>
      </c>
      <c r="Q23" s="104">
        <v>0.24171263079999999</v>
      </c>
      <c r="R23" s="94">
        <v>0.1630450554</v>
      </c>
      <c r="S23" s="94">
        <v>0.35833650849999998</v>
      </c>
      <c r="T23" s="94">
        <v>0.36514872050000002</v>
      </c>
      <c r="U23" s="96">
        <v>0.25510204079999999</v>
      </c>
      <c r="V23" s="94">
        <v>0.17237474010000001</v>
      </c>
      <c r="W23" s="94">
        <v>0.37753241100000001</v>
      </c>
      <c r="X23" s="94">
        <v>0.83366886250000005</v>
      </c>
      <c r="Y23" s="94">
        <v>0.5623437443</v>
      </c>
      <c r="Z23" s="94">
        <v>1.2359055814</v>
      </c>
      <c r="AA23" s="103">
        <v>42</v>
      </c>
      <c r="AB23" s="103">
        <v>138</v>
      </c>
      <c r="AC23" s="104">
        <v>0.30484318719999998</v>
      </c>
      <c r="AD23" s="94">
        <v>0.2247596738</v>
      </c>
      <c r="AE23" s="94">
        <v>0.41346104140000001</v>
      </c>
      <c r="AF23" s="94">
        <v>0.23158108999999999</v>
      </c>
      <c r="AG23" s="96">
        <v>0.3043478261</v>
      </c>
      <c r="AH23" s="94">
        <v>0.22491941970000001</v>
      </c>
      <c r="AI23" s="94">
        <v>0.4118257079</v>
      </c>
      <c r="AJ23" s="94">
        <v>1.2044448607</v>
      </c>
      <c r="AK23" s="94">
        <v>0.88803242230000001</v>
      </c>
      <c r="AL23" s="94">
        <v>1.6335973618999999</v>
      </c>
      <c r="AM23" s="94">
        <v>0.3583801606</v>
      </c>
      <c r="AN23" s="94">
        <v>1.2611802131000001</v>
      </c>
      <c r="AO23" s="94">
        <v>0.76863656700000005</v>
      </c>
      <c r="AP23" s="94">
        <v>2.0693466826</v>
      </c>
      <c r="AQ23" s="94">
        <v>0.77701158079999999</v>
      </c>
      <c r="AR23" s="94">
        <v>0.91958385620000005</v>
      </c>
      <c r="AS23" s="94">
        <v>0.51478867709999998</v>
      </c>
      <c r="AT23" s="94">
        <v>1.6426827284000001</v>
      </c>
      <c r="AU23" s="93" t="s">
        <v>28</v>
      </c>
      <c r="AV23" s="93" t="s">
        <v>28</v>
      </c>
      <c r="AW23" s="93" t="s">
        <v>28</v>
      </c>
      <c r="AX23" s="93" t="s">
        <v>28</v>
      </c>
      <c r="AY23" s="93" t="s">
        <v>28</v>
      </c>
      <c r="AZ23" s="93" t="s">
        <v>28</v>
      </c>
      <c r="BA23" s="93" t="s">
        <v>28</v>
      </c>
      <c r="BB23" s="93" t="s">
        <v>28</v>
      </c>
      <c r="BC23" s="105" t="s">
        <v>28</v>
      </c>
      <c r="BD23" s="106">
        <v>21</v>
      </c>
      <c r="BE23" s="106">
        <v>25</v>
      </c>
      <c r="BF23" s="106">
        <v>42</v>
      </c>
    </row>
    <row r="24" spans="1:58" x14ac:dyDescent="0.3">
      <c r="A24" s="9"/>
      <c r="B24" t="s">
        <v>181</v>
      </c>
      <c r="C24" s="93">
        <v>23</v>
      </c>
      <c r="D24" s="103">
        <v>68</v>
      </c>
      <c r="E24" s="104">
        <v>0.32094390499999997</v>
      </c>
      <c r="F24" s="94">
        <v>0.21287931700000001</v>
      </c>
      <c r="G24" s="94">
        <v>0.4838656549</v>
      </c>
      <c r="H24" s="94">
        <v>0.74015881029999997</v>
      </c>
      <c r="I24" s="96">
        <v>0.33823529409999997</v>
      </c>
      <c r="J24" s="94">
        <v>0.2247662668</v>
      </c>
      <c r="K24" s="94">
        <v>0.50898702829999998</v>
      </c>
      <c r="L24" s="94">
        <v>1.0719368123999999</v>
      </c>
      <c r="M24" s="94">
        <v>0.71100641880000004</v>
      </c>
      <c r="N24" s="94">
        <v>1.6160874214000001</v>
      </c>
      <c r="O24" s="103">
        <v>34</v>
      </c>
      <c r="P24" s="103">
        <v>98</v>
      </c>
      <c r="Q24" s="104">
        <v>0.33909090549999998</v>
      </c>
      <c r="R24" s="94">
        <v>0.24181225810000001</v>
      </c>
      <c r="S24" s="94">
        <v>0.47550377760000001</v>
      </c>
      <c r="T24" s="94">
        <v>0.36398926259999997</v>
      </c>
      <c r="U24" s="96">
        <v>0.34693877550000002</v>
      </c>
      <c r="V24" s="94">
        <v>0.2478979761</v>
      </c>
      <c r="W24" s="94">
        <v>0.48554859490000002</v>
      </c>
      <c r="X24" s="94">
        <v>1.1695273373999999</v>
      </c>
      <c r="Y24" s="94">
        <v>0.83401247789999999</v>
      </c>
      <c r="Z24" s="94">
        <v>1.6400164614999999</v>
      </c>
      <c r="AA24" s="103">
        <v>33</v>
      </c>
      <c r="AB24" s="103">
        <v>115</v>
      </c>
      <c r="AC24" s="104">
        <v>0.2839363405</v>
      </c>
      <c r="AD24" s="94">
        <v>0.20144056439999999</v>
      </c>
      <c r="AE24" s="94">
        <v>0.40021653889999997</v>
      </c>
      <c r="AF24" s="94">
        <v>0.51151691860000004</v>
      </c>
      <c r="AG24" s="96">
        <v>0.28695652170000002</v>
      </c>
      <c r="AH24" s="94">
        <v>0.20400505560000001</v>
      </c>
      <c r="AI24" s="94">
        <v>0.4036372781</v>
      </c>
      <c r="AJ24" s="94">
        <v>1.1218412630000001</v>
      </c>
      <c r="AK24" s="94">
        <v>0.79589790019999995</v>
      </c>
      <c r="AL24" s="94">
        <v>1.5812679227999999</v>
      </c>
      <c r="AM24" s="94">
        <v>0.46757355579999998</v>
      </c>
      <c r="AN24" s="94">
        <v>0.83734578530000003</v>
      </c>
      <c r="AO24" s="94">
        <v>0.51867693709999996</v>
      </c>
      <c r="AP24" s="94">
        <v>1.3518009266</v>
      </c>
      <c r="AQ24" s="94">
        <v>0.83858109660000002</v>
      </c>
      <c r="AR24" s="94">
        <v>1.0565425929000001</v>
      </c>
      <c r="AS24" s="94">
        <v>0.62238694360000002</v>
      </c>
      <c r="AT24" s="94">
        <v>1.7935502375000001</v>
      </c>
      <c r="AU24" s="93" t="s">
        <v>28</v>
      </c>
      <c r="AV24" s="93" t="s">
        <v>28</v>
      </c>
      <c r="AW24" s="93" t="s">
        <v>28</v>
      </c>
      <c r="AX24" s="93" t="s">
        <v>28</v>
      </c>
      <c r="AY24" s="93" t="s">
        <v>28</v>
      </c>
      <c r="AZ24" s="93" t="s">
        <v>28</v>
      </c>
      <c r="BA24" s="93" t="s">
        <v>28</v>
      </c>
      <c r="BB24" s="93" t="s">
        <v>28</v>
      </c>
      <c r="BC24" s="105" t="s">
        <v>28</v>
      </c>
      <c r="BD24" s="106">
        <v>23</v>
      </c>
      <c r="BE24" s="106">
        <v>34</v>
      </c>
      <c r="BF24" s="106">
        <v>33</v>
      </c>
    </row>
    <row r="25" spans="1:58" x14ac:dyDescent="0.3">
      <c r="A25" s="9"/>
      <c r="B25" t="s">
        <v>70</v>
      </c>
      <c r="C25" s="93">
        <v>69</v>
      </c>
      <c r="D25" s="103">
        <v>187</v>
      </c>
      <c r="E25" s="104">
        <v>0.35763829159999999</v>
      </c>
      <c r="F25" s="94">
        <v>0.28157634790000002</v>
      </c>
      <c r="G25" s="94">
        <v>0.45424677369999999</v>
      </c>
      <c r="H25" s="94">
        <v>0.14519166</v>
      </c>
      <c r="I25" s="96">
        <v>0.36898395719999999</v>
      </c>
      <c r="J25" s="94">
        <v>0.29143040529999997</v>
      </c>
      <c r="K25" s="94">
        <v>0.4671755528</v>
      </c>
      <c r="L25" s="94">
        <v>1.1944942538000001</v>
      </c>
      <c r="M25" s="94">
        <v>0.94045111370000001</v>
      </c>
      <c r="N25" s="94">
        <v>1.5171618191</v>
      </c>
      <c r="O25" s="103">
        <v>64</v>
      </c>
      <c r="P25" s="103">
        <v>194</v>
      </c>
      <c r="Q25" s="104">
        <v>0.31836096209999998</v>
      </c>
      <c r="R25" s="94">
        <v>0.24851046830000001</v>
      </c>
      <c r="S25" s="94">
        <v>0.40784479969999998</v>
      </c>
      <c r="T25" s="94">
        <v>0.4593198792</v>
      </c>
      <c r="U25" s="96">
        <v>0.32989690719999998</v>
      </c>
      <c r="V25" s="94">
        <v>0.25821296890000001</v>
      </c>
      <c r="W25" s="94">
        <v>0.42148142230000002</v>
      </c>
      <c r="X25" s="94">
        <v>1.0980295912</v>
      </c>
      <c r="Y25" s="94">
        <v>0.85711466049999996</v>
      </c>
      <c r="Z25" s="94">
        <v>1.4066600871999999</v>
      </c>
      <c r="AA25" s="103">
        <v>37</v>
      </c>
      <c r="AB25" s="103">
        <v>185</v>
      </c>
      <c r="AC25" s="104">
        <v>0.2001526706</v>
      </c>
      <c r="AD25" s="94">
        <v>0.14470194089999999</v>
      </c>
      <c r="AE25" s="94">
        <v>0.27685248229999998</v>
      </c>
      <c r="AF25" s="94">
        <v>0.15619542189999999</v>
      </c>
      <c r="AG25" s="96">
        <v>0.2</v>
      </c>
      <c r="AH25" s="94">
        <v>0.14490832079999999</v>
      </c>
      <c r="AI25" s="94">
        <v>0.27603659870000002</v>
      </c>
      <c r="AJ25" s="94">
        <v>0.79080939179999998</v>
      </c>
      <c r="AK25" s="94">
        <v>0.57172184400000003</v>
      </c>
      <c r="AL25" s="94">
        <v>1.0938527199000001</v>
      </c>
      <c r="AM25" s="94">
        <v>2.4637714299999999E-2</v>
      </c>
      <c r="AN25" s="94">
        <v>0.62869727890000004</v>
      </c>
      <c r="AO25" s="94">
        <v>0.41940484709999998</v>
      </c>
      <c r="AP25" s="94">
        <v>0.94243133150000002</v>
      </c>
      <c r="AQ25" s="94">
        <v>0.5026331288</v>
      </c>
      <c r="AR25" s="94">
        <v>0.89017582740000001</v>
      </c>
      <c r="AS25" s="94">
        <v>0.63351088040000003</v>
      </c>
      <c r="AT25" s="94">
        <v>1.2508277729999999</v>
      </c>
      <c r="AU25" s="93" t="s">
        <v>28</v>
      </c>
      <c r="AV25" s="93" t="s">
        <v>28</v>
      </c>
      <c r="AW25" s="93" t="s">
        <v>28</v>
      </c>
      <c r="AX25" s="93" t="s">
        <v>28</v>
      </c>
      <c r="AY25" s="93" t="s">
        <v>28</v>
      </c>
      <c r="AZ25" s="93" t="s">
        <v>28</v>
      </c>
      <c r="BA25" s="93" t="s">
        <v>28</v>
      </c>
      <c r="BB25" s="93" t="s">
        <v>28</v>
      </c>
      <c r="BC25" s="105" t="s">
        <v>28</v>
      </c>
      <c r="BD25" s="106">
        <v>69</v>
      </c>
      <c r="BE25" s="106">
        <v>64</v>
      </c>
      <c r="BF25" s="106">
        <v>37</v>
      </c>
    </row>
    <row r="26" spans="1:58" x14ac:dyDescent="0.3">
      <c r="A26" s="9"/>
      <c r="B26" t="s">
        <v>149</v>
      </c>
      <c r="C26" s="93">
        <v>12</v>
      </c>
      <c r="D26" s="103">
        <v>25</v>
      </c>
      <c r="E26" s="104">
        <v>0.45966328579999999</v>
      </c>
      <c r="F26" s="94">
        <v>0.2606940358</v>
      </c>
      <c r="G26" s="94">
        <v>0.81049163889999998</v>
      </c>
      <c r="H26" s="94">
        <v>0.13847395849999999</v>
      </c>
      <c r="I26" s="96">
        <v>0.48</v>
      </c>
      <c r="J26" s="94">
        <v>0.27259665179999998</v>
      </c>
      <c r="K26" s="94">
        <v>0.84520480509999996</v>
      </c>
      <c r="L26" s="94">
        <v>1.5352527023</v>
      </c>
      <c r="M26" s="94">
        <v>0.87070522110000004</v>
      </c>
      <c r="N26" s="94">
        <v>2.7070020977000002</v>
      </c>
      <c r="O26" s="103">
        <v>15</v>
      </c>
      <c r="P26" s="103">
        <v>25</v>
      </c>
      <c r="Q26" s="104">
        <v>0.59033810340000004</v>
      </c>
      <c r="R26" s="94">
        <v>0.3554119248</v>
      </c>
      <c r="S26" s="94">
        <v>0.98054975659999999</v>
      </c>
      <c r="T26" s="94">
        <v>6.0248042E-3</v>
      </c>
      <c r="U26" s="96">
        <v>0.6</v>
      </c>
      <c r="V26" s="94">
        <v>0.36171952930000001</v>
      </c>
      <c r="W26" s="94">
        <v>0.99524623609999996</v>
      </c>
      <c r="X26" s="94">
        <v>2.0360810008999999</v>
      </c>
      <c r="Y26" s="94">
        <v>1.2258186679</v>
      </c>
      <c r="Z26" s="94">
        <v>3.3819242199000001</v>
      </c>
      <c r="AA26" s="103">
        <v>13</v>
      </c>
      <c r="AB26" s="103">
        <v>37</v>
      </c>
      <c r="AC26" s="104">
        <v>0.3490546739</v>
      </c>
      <c r="AD26" s="94">
        <v>0.20241708659999999</v>
      </c>
      <c r="AE26" s="94">
        <v>0.60192134679999998</v>
      </c>
      <c r="AF26" s="94">
        <v>0.24758527250000001</v>
      </c>
      <c r="AG26" s="96">
        <v>0.35135135140000001</v>
      </c>
      <c r="AH26" s="94">
        <v>0.20401438790000001</v>
      </c>
      <c r="AI26" s="94">
        <v>0.60509346109999995</v>
      </c>
      <c r="AJ26" s="94">
        <v>1.3791258120000001</v>
      </c>
      <c r="AK26" s="94">
        <v>0.79975616940000005</v>
      </c>
      <c r="AL26" s="94">
        <v>2.3782098572999999</v>
      </c>
      <c r="AM26" s="94">
        <v>0.16555661830000001</v>
      </c>
      <c r="AN26" s="94">
        <v>0.59127925479999999</v>
      </c>
      <c r="AO26" s="94">
        <v>0.2813365706</v>
      </c>
      <c r="AP26" s="94">
        <v>1.2426793871999999</v>
      </c>
      <c r="AQ26" s="94">
        <v>0.5182764419</v>
      </c>
      <c r="AR26" s="94">
        <v>1.2842837827</v>
      </c>
      <c r="AS26" s="94">
        <v>0.60115411949999997</v>
      </c>
      <c r="AT26" s="94">
        <v>2.7436971337</v>
      </c>
      <c r="AU26" s="93" t="s">
        <v>28</v>
      </c>
      <c r="AV26" s="93" t="s">
        <v>28</v>
      </c>
      <c r="AW26" s="93" t="s">
        <v>28</v>
      </c>
      <c r="AX26" s="93" t="s">
        <v>28</v>
      </c>
      <c r="AY26" s="93" t="s">
        <v>28</v>
      </c>
      <c r="AZ26" s="93" t="s">
        <v>28</v>
      </c>
      <c r="BA26" s="93" t="s">
        <v>28</v>
      </c>
      <c r="BB26" s="93" t="s">
        <v>28</v>
      </c>
      <c r="BC26" s="105" t="s">
        <v>28</v>
      </c>
      <c r="BD26" s="106">
        <v>12</v>
      </c>
      <c r="BE26" s="106">
        <v>15</v>
      </c>
      <c r="BF26" s="106">
        <v>13</v>
      </c>
    </row>
    <row r="27" spans="1:58" x14ac:dyDescent="0.3">
      <c r="A27" s="9"/>
      <c r="B27" t="s">
        <v>205</v>
      </c>
      <c r="C27" s="93"/>
      <c r="D27" s="103"/>
      <c r="E27" s="104"/>
      <c r="F27" s="94"/>
      <c r="G27" s="94"/>
      <c r="H27" s="94"/>
      <c r="I27" s="96"/>
      <c r="J27" s="94"/>
      <c r="K27" s="94"/>
      <c r="L27" s="94"/>
      <c r="M27" s="94"/>
      <c r="N27" s="94"/>
      <c r="O27" s="103">
        <v>7</v>
      </c>
      <c r="P27" s="103">
        <v>32</v>
      </c>
      <c r="Q27" s="104">
        <v>0.21095459529999999</v>
      </c>
      <c r="R27" s="94">
        <v>0.1004787528</v>
      </c>
      <c r="S27" s="94">
        <v>0.442898026</v>
      </c>
      <c r="T27" s="94">
        <v>0.40068647530000001</v>
      </c>
      <c r="U27" s="96">
        <v>0.21875</v>
      </c>
      <c r="V27" s="94">
        <v>0.1042855459</v>
      </c>
      <c r="W27" s="94">
        <v>0.4588513401</v>
      </c>
      <c r="X27" s="94">
        <v>0.72758414380000003</v>
      </c>
      <c r="Y27" s="94">
        <v>0.34655204950000001</v>
      </c>
      <c r="Z27" s="94">
        <v>1.5275589544999999</v>
      </c>
      <c r="AA27" s="103">
        <v>11</v>
      </c>
      <c r="AB27" s="103">
        <v>30</v>
      </c>
      <c r="AC27" s="104">
        <v>0.35738017789999998</v>
      </c>
      <c r="AD27" s="94">
        <v>0.19767718240000001</v>
      </c>
      <c r="AE27" s="94">
        <v>0.64610690029999995</v>
      </c>
      <c r="AF27" s="94">
        <v>0.25346996820000001</v>
      </c>
      <c r="AG27" s="96">
        <v>0.36666666669999998</v>
      </c>
      <c r="AH27" s="94">
        <v>0.20306005930000001</v>
      </c>
      <c r="AI27" s="94">
        <v>0.66209201809999996</v>
      </c>
      <c r="AJ27" s="94">
        <v>1.412020136</v>
      </c>
      <c r="AK27" s="94">
        <v>0.78102866130000004</v>
      </c>
      <c r="AL27" s="94">
        <v>2.5527883456999998</v>
      </c>
      <c r="AM27" s="94">
        <v>0.27558007410000002</v>
      </c>
      <c r="AN27" s="94">
        <v>1.6941094712</v>
      </c>
      <c r="AO27" s="94">
        <v>0.65673255109999995</v>
      </c>
      <c r="AP27" s="94">
        <v>4.3701304217999999</v>
      </c>
      <c r="AQ27" s="94">
        <v>0.2371592394</v>
      </c>
      <c r="AR27" s="94">
        <v>0.54235982260000004</v>
      </c>
      <c r="AS27" s="94">
        <v>0.19666772460000001</v>
      </c>
      <c r="AT27" s="94">
        <v>1.4956911604000001</v>
      </c>
      <c r="AU27" s="93" t="s">
        <v>28</v>
      </c>
      <c r="AV27" s="93" t="s">
        <v>28</v>
      </c>
      <c r="AW27" s="93" t="s">
        <v>28</v>
      </c>
      <c r="AX27" s="93" t="s">
        <v>28</v>
      </c>
      <c r="AY27" s="93" t="s">
        <v>28</v>
      </c>
      <c r="AZ27" s="93" t="s">
        <v>420</v>
      </c>
      <c r="BA27" s="93" t="s">
        <v>28</v>
      </c>
      <c r="BB27" s="93" t="s">
        <v>28</v>
      </c>
      <c r="BC27" s="105" t="s">
        <v>421</v>
      </c>
      <c r="BD27" s="106"/>
      <c r="BE27" s="106">
        <v>7</v>
      </c>
      <c r="BF27" s="106">
        <v>11</v>
      </c>
    </row>
    <row r="28" spans="1:58" x14ac:dyDescent="0.3">
      <c r="A28" s="9"/>
      <c r="B28" t="s">
        <v>73</v>
      </c>
      <c r="C28" s="93">
        <v>15</v>
      </c>
      <c r="D28" s="103">
        <v>42</v>
      </c>
      <c r="E28" s="104">
        <v>0.35130288459999998</v>
      </c>
      <c r="F28" s="94">
        <v>0.2114701111</v>
      </c>
      <c r="G28" s="94">
        <v>0.5835988647</v>
      </c>
      <c r="H28" s="94">
        <v>0.53706364949999996</v>
      </c>
      <c r="I28" s="96">
        <v>0.35714285709999999</v>
      </c>
      <c r="J28" s="94">
        <v>0.21530924360000001</v>
      </c>
      <c r="K28" s="94">
        <v>0.59240847379999995</v>
      </c>
      <c r="L28" s="94">
        <v>1.1733343071</v>
      </c>
      <c r="M28" s="94">
        <v>0.7062997406</v>
      </c>
      <c r="N28" s="94">
        <v>1.9491914229</v>
      </c>
      <c r="O28" s="103">
        <v>15</v>
      </c>
      <c r="P28" s="103">
        <v>48</v>
      </c>
      <c r="Q28" s="104">
        <v>0.2980544799</v>
      </c>
      <c r="R28" s="94">
        <v>0.1794486632</v>
      </c>
      <c r="S28" s="94">
        <v>0.49505229740000001</v>
      </c>
      <c r="T28" s="94">
        <v>0.91507080740000002</v>
      </c>
      <c r="U28" s="96">
        <v>0.3125</v>
      </c>
      <c r="V28" s="94">
        <v>0.18839558819999999</v>
      </c>
      <c r="W28" s="94">
        <v>0.51835741459999995</v>
      </c>
      <c r="X28" s="94">
        <v>1.0279923660000001</v>
      </c>
      <c r="Y28" s="94">
        <v>0.61891992330000001</v>
      </c>
      <c r="Z28" s="94">
        <v>1.7074394678</v>
      </c>
      <c r="AA28" s="103">
        <v>21</v>
      </c>
      <c r="AB28" s="103">
        <v>48</v>
      </c>
      <c r="AC28" s="104">
        <v>0.43590375009999999</v>
      </c>
      <c r="AD28" s="94">
        <v>0.28374140679999998</v>
      </c>
      <c r="AE28" s="94">
        <v>0.66966637520000005</v>
      </c>
      <c r="AF28" s="94">
        <v>1.30772722E-2</v>
      </c>
      <c r="AG28" s="96">
        <v>0.4375</v>
      </c>
      <c r="AH28" s="94">
        <v>0.28525328360000002</v>
      </c>
      <c r="AI28" s="94">
        <v>0.67100454570000001</v>
      </c>
      <c r="AJ28" s="94">
        <v>1.7222691982</v>
      </c>
      <c r="AK28" s="94">
        <v>1.1210710737</v>
      </c>
      <c r="AL28" s="94">
        <v>2.6458725595999999</v>
      </c>
      <c r="AM28" s="94">
        <v>0.2608314222</v>
      </c>
      <c r="AN28" s="94">
        <v>1.4624968909</v>
      </c>
      <c r="AO28" s="94">
        <v>0.75391411310000001</v>
      </c>
      <c r="AP28" s="94">
        <v>2.8370567928999999</v>
      </c>
      <c r="AQ28" s="94">
        <v>0.65261615640000004</v>
      </c>
      <c r="AR28" s="94">
        <v>0.84842593929999999</v>
      </c>
      <c r="AS28" s="94">
        <v>0.41474772650000002</v>
      </c>
      <c r="AT28" s="94">
        <v>1.7355769024000001</v>
      </c>
      <c r="AU28" s="93" t="s">
        <v>28</v>
      </c>
      <c r="AV28" s="93" t="s">
        <v>28</v>
      </c>
      <c r="AW28" s="93" t="s">
        <v>28</v>
      </c>
      <c r="AX28" s="93" t="s">
        <v>28</v>
      </c>
      <c r="AY28" s="93" t="s">
        <v>28</v>
      </c>
      <c r="AZ28" s="93" t="s">
        <v>28</v>
      </c>
      <c r="BA28" s="93" t="s">
        <v>28</v>
      </c>
      <c r="BB28" s="93" t="s">
        <v>28</v>
      </c>
      <c r="BC28" s="105" t="s">
        <v>28</v>
      </c>
      <c r="BD28" s="106">
        <v>15</v>
      </c>
      <c r="BE28" s="106">
        <v>15</v>
      </c>
      <c r="BF28" s="106">
        <v>21</v>
      </c>
    </row>
    <row r="29" spans="1:58" x14ac:dyDescent="0.3">
      <c r="A29" s="9"/>
      <c r="B29" t="s">
        <v>76</v>
      </c>
      <c r="C29" s="93" t="s">
        <v>28</v>
      </c>
      <c r="D29" s="103" t="s">
        <v>28</v>
      </c>
      <c r="E29" s="104" t="s">
        <v>28</v>
      </c>
      <c r="F29" s="94" t="s">
        <v>28</v>
      </c>
      <c r="G29" s="94" t="s">
        <v>28</v>
      </c>
      <c r="H29" s="94" t="s">
        <v>28</v>
      </c>
      <c r="I29" s="96" t="s">
        <v>28</v>
      </c>
      <c r="J29" s="94" t="s">
        <v>28</v>
      </c>
      <c r="K29" s="94" t="s">
        <v>28</v>
      </c>
      <c r="L29" s="94" t="s">
        <v>28</v>
      </c>
      <c r="M29" s="94" t="s">
        <v>28</v>
      </c>
      <c r="N29" s="94" t="s">
        <v>28</v>
      </c>
      <c r="O29" s="103">
        <v>6</v>
      </c>
      <c r="P29" s="103">
        <v>22</v>
      </c>
      <c r="Q29" s="104">
        <v>0.26298887659999998</v>
      </c>
      <c r="R29" s="94">
        <v>0.11805162719999999</v>
      </c>
      <c r="S29" s="94">
        <v>0.58587205310000001</v>
      </c>
      <c r="T29" s="94">
        <v>0.81132699029999999</v>
      </c>
      <c r="U29" s="96">
        <v>0.27272727270000002</v>
      </c>
      <c r="V29" s="94">
        <v>0.12252564420000001</v>
      </c>
      <c r="W29" s="94">
        <v>0.60705794079999997</v>
      </c>
      <c r="X29" s="94">
        <v>0.9070508102</v>
      </c>
      <c r="Y29" s="94">
        <v>0.40716103850000002</v>
      </c>
      <c r="Z29" s="94">
        <v>2.0206775562999999</v>
      </c>
      <c r="AA29" s="103">
        <v>6</v>
      </c>
      <c r="AB29" s="103">
        <v>25</v>
      </c>
      <c r="AC29" s="104">
        <v>0.23781724030000001</v>
      </c>
      <c r="AD29" s="94">
        <v>0.1067472382</v>
      </c>
      <c r="AE29" s="94">
        <v>0.52982204259999999</v>
      </c>
      <c r="AF29" s="94">
        <v>0.87889023610000006</v>
      </c>
      <c r="AG29" s="96">
        <v>0.24</v>
      </c>
      <c r="AH29" s="94">
        <v>0.1078225669</v>
      </c>
      <c r="AI29" s="94">
        <v>0.53421098789999999</v>
      </c>
      <c r="AJ29" s="94">
        <v>0.93962327160000003</v>
      </c>
      <c r="AK29" s="94">
        <v>0.42176163970000002</v>
      </c>
      <c r="AL29" s="94">
        <v>2.0933432764000002</v>
      </c>
      <c r="AM29" s="94">
        <v>0.86166173089999998</v>
      </c>
      <c r="AN29" s="94">
        <v>0.90428630830000001</v>
      </c>
      <c r="AO29" s="94">
        <v>0.2916496126</v>
      </c>
      <c r="AP29" s="94">
        <v>2.8038224364</v>
      </c>
      <c r="AQ29" s="94">
        <v>0.92263845109999998</v>
      </c>
      <c r="AR29" s="94">
        <v>1.0710807291</v>
      </c>
      <c r="AS29" s="94">
        <v>0.26787206019999998</v>
      </c>
      <c r="AT29" s="94">
        <v>4.2826934895999997</v>
      </c>
      <c r="AU29" s="93" t="s">
        <v>28</v>
      </c>
      <c r="AV29" s="93" t="s">
        <v>28</v>
      </c>
      <c r="AW29" s="93" t="s">
        <v>28</v>
      </c>
      <c r="AX29" s="93" t="s">
        <v>28</v>
      </c>
      <c r="AY29" s="93" t="s">
        <v>28</v>
      </c>
      <c r="AZ29" s="93" t="s">
        <v>420</v>
      </c>
      <c r="BA29" s="93" t="s">
        <v>28</v>
      </c>
      <c r="BB29" s="93" t="s">
        <v>28</v>
      </c>
      <c r="BC29" s="105" t="s">
        <v>421</v>
      </c>
      <c r="BD29" s="106" t="s">
        <v>28</v>
      </c>
      <c r="BE29" s="106">
        <v>6</v>
      </c>
      <c r="BF29" s="106">
        <v>6</v>
      </c>
    </row>
    <row r="30" spans="1:58" x14ac:dyDescent="0.3">
      <c r="A30" s="9"/>
      <c r="B30" t="s">
        <v>72</v>
      </c>
      <c r="C30" s="93">
        <v>15</v>
      </c>
      <c r="D30" s="103">
        <v>33</v>
      </c>
      <c r="E30" s="104">
        <v>0.44798990789999998</v>
      </c>
      <c r="F30" s="94">
        <v>0.26967658150000001</v>
      </c>
      <c r="G30" s="94">
        <v>0.74420610220000005</v>
      </c>
      <c r="H30" s="94">
        <v>0.11967719979999999</v>
      </c>
      <c r="I30" s="96">
        <v>0.4545454545</v>
      </c>
      <c r="J30" s="94">
        <v>0.2740299464</v>
      </c>
      <c r="K30" s="94">
        <v>0.75397442130000003</v>
      </c>
      <c r="L30" s="94">
        <v>1.496264196</v>
      </c>
      <c r="M30" s="94">
        <v>0.90070648090000005</v>
      </c>
      <c r="N30" s="94">
        <v>2.4856116743999999</v>
      </c>
      <c r="O30" s="103">
        <v>13</v>
      </c>
      <c r="P30" s="103">
        <v>38</v>
      </c>
      <c r="Q30" s="104">
        <v>0.32436478540000002</v>
      </c>
      <c r="R30" s="94">
        <v>0.188110097</v>
      </c>
      <c r="S30" s="94">
        <v>0.55931348540000003</v>
      </c>
      <c r="T30" s="94">
        <v>0.686492828</v>
      </c>
      <c r="U30" s="96">
        <v>0.34210526320000001</v>
      </c>
      <c r="V30" s="94">
        <v>0.1986455882</v>
      </c>
      <c r="W30" s="94">
        <v>0.58916994889999996</v>
      </c>
      <c r="X30" s="94">
        <v>1.1187368274</v>
      </c>
      <c r="Y30" s="94">
        <v>0.64879328039999995</v>
      </c>
      <c r="Z30" s="94">
        <v>1.9290768366</v>
      </c>
      <c r="AA30" s="103">
        <v>18</v>
      </c>
      <c r="AB30" s="103">
        <v>56</v>
      </c>
      <c r="AC30" s="104">
        <v>0.3152879301</v>
      </c>
      <c r="AD30" s="94">
        <v>0.198338546</v>
      </c>
      <c r="AE30" s="94">
        <v>0.50119596450000004</v>
      </c>
      <c r="AF30" s="94">
        <v>0.35286978549999998</v>
      </c>
      <c r="AG30" s="96">
        <v>0.32142857139999997</v>
      </c>
      <c r="AH30" s="94">
        <v>0.2025136729</v>
      </c>
      <c r="AI30" s="94">
        <v>0.51016963479999999</v>
      </c>
      <c r="AJ30" s="94">
        <v>1.245712363</v>
      </c>
      <c r="AK30" s="94">
        <v>0.78364172939999999</v>
      </c>
      <c r="AL30" s="94">
        <v>1.9802407568</v>
      </c>
      <c r="AM30" s="94">
        <v>0.93784693450000001</v>
      </c>
      <c r="AN30" s="94">
        <v>0.97201652059999999</v>
      </c>
      <c r="AO30" s="94">
        <v>0.47626197599999998</v>
      </c>
      <c r="AP30" s="94">
        <v>1.9838159748999999</v>
      </c>
      <c r="AQ30" s="94">
        <v>0.39415068530000003</v>
      </c>
      <c r="AR30" s="94">
        <v>0.72404484940000002</v>
      </c>
      <c r="AS30" s="94">
        <v>0.34451599379999998</v>
      </c>
      <c r="AT30" s="94">
        <v>1.5216737489000001</v>
      </c>
      <c r="AU30" s="93" t="s">
        <v>28</v>
      </c>
      <c r="AV30" s="93" t="s">
        <v>28</v>
      </c>
      <c r="AW30" s="93" t="s">
        <v>28</v>
      </c>
      <c r="AX30" s="93" t="s">
        <v>28</v>
      </c>
      <c r="AY30" s="93" t="s">
        <v>28</v>
      </c>
      <c r="AZ30" s="93" t="s">
        <v>28</v>
      </c>
      <c r="BA30" s="93" t="s">
        <v>28</v>
      </c>
      <c r="BB30" s="93" t="s">
        <v>28</v>
      </c>
      <c r="BC30" s="105" t="s">
        <v>28</v>
      </c>
      <c r="BD30" s="106">
        <v>15</v>
      </c>
      <c r="BE30" s="106">
        <v>13</v>
      </c>
      <c r="BF30" s="106">
        <v>18</v>
      </c>
    </row>
    <row r="31" spans="1:58" x14ac:dyDescent="0.3">
      <c r="A31" s="9"/>
      <c r="B31" t="s">
        <v>78</v>
      </c>
      <c r="C31" s="93">
        <v>14</v>
      </c>
      <c r="D31" s="103">
        <v>38</v>
      </c>
      <c r="E31" s="104">
        <v>0.3536638547</v>
      </c>
      <c r="F31" s="94">
        <v>0.20915283079999999</v>
      </c>
      <c r="G31" s="94">
        <v>0.59802261150000002</v>
      </c>
      <c r="H31" s="94">
        <v>0.53431469949999999</v>
      </c>
      <c r="I31" s="96">
        <v>0.36842105260000002</v>
      </c>
      <c r="J31" s="94">
        <v>0.2181982472</v>
      </c>
      <c r="K31" s="94">
        <v>0.62206765529999997</v>
      </c>
      <c r="L31" s="94">
        <v>1.1812198305999999</v>
      </c>
      <c r="M31" s="94">
        <v>0.69856013880000001</v>
      </c>
      <c r="N31" s="94">
        <v>1.9973660257999999</v>
      </c>
      <c r="O31" s="103">
        <v>11</v>
      </c>
      <c r="P31" s="103">
        <v>40</v>
      </c>
      <c r="Q31" s="104">
        <v>0.2649306146</v>
      </c>
      <c r="R31" s="94">
        <v>0.14655317809999999</v>
      </c>
      <c r="S31" s="94">
        <v>0.47892670399999998</v>
      </c>
      <c r="T31" s="94">
        <v>0.76525179730000004</v>
      </c>
      <c r="U31" s="96">
        <v>0.27500000000000002</v>
      </c>
      <c r="V31" s="94">
        <v>0.1522950445</v>
      </c>
      <c r="W31" s="94">
        <v>0.4965690136</v>
      </c>
      <c r="X31" s="94">
        <v>0.91374788060000001</v>
      </c>
      <c r="Y31" s="94">
        <v>0.50546312309999997</v>
      </c>
      <c r="Z31" s="94">
        <v>1.6518221629000001</v>
      </c>
      <c r="AA31" s="103">
        <v>9</v>
      </c>
      <c r="AB31" s="103">
        <v>37</v>
      </c>
      <c r="AC31" s="104">
        <v>0.2416532358</v>
      </c>
      <c r="AD31" s="94">
        <v>0.12559955649999999</v>
      </c>
      <c r="AE31" s="94">
        <v>0.46494022750000003</v>
      </c>
      <c r="AF31" s="94">
        <v>0.88977023359999996</v>
      </c>
      <c r="AG31" s="96">
        <v>0.24324324319999999</v>
      </c>
      <c r="AH31" s="94">
        <v>0.1265630516</v>
      </c>
      <c r="AI31" s="94">
        <v>0.46749248409999999</v>
      </c>
      <c r="AJ31" s="94">
        <v>0.95477940829999997</v>
      </c>
      <c r="AK31" s="94">
        <v>0.49624773210000001</v>
      </c>
      <c r="AL31" s="94">
        <v>1.8369932185</v>
      </c>
      <c r="AM31" s="94">
        <v>0.83788073770000004</v>
      </c>
      <c r="AN31" s="94">
        <v>0.91213782970000001</v>
      </c>
      <c r="AO31" s="94">
        <v>0.37798053069999998</v>
      </c>
      <c r="AP31" s="94">
        <v>2.2011594586999998</v>
      </c>
      <c r="AQ31" s="94">
        <v>0.47339555360000002</v>
      </c>
      <c r="AR31" s="94">
        <v>0.74910288700000005</v>
      </c>
      <c r="AS31" s="94">
        <v>0.340076141</v>
      </c>
      <c r="AT31" s="94">
        <v>1.6500867529000001</v>
      </c>
      <c r="AU31" s="93" t="s">
        <v>28</v>
      </c>
      <c r="AV31" s="93" t="s">
        <v>28</v>
      </c>
      <c r="AW31" s="93" t="s">
        <v>28</v>
      </c>
      <c r="AX31" s="93" t="s">
        <v>28</v>
      </c>
      <c r="AY31" s="93" t="s">
        <v>28</v>
      </c>
      <c r="AZ31" s="93" t="s">
        <v>28</v>
      </c>
      <c r="BA31" s="93" t="s">
        <v>28</v>
      </c>
      <c r="BB31" s="93" t="s">
        <v>28</v>
      </c>
      <c r="BC31" s="105" t="s">
        <v>28</v>
      </c>
      <c r="BD31" s="106">
        <v>14</v>
      </c>
      <c r="BE31" s="106">
        <v>11</v>
      </c>
      <c r="BF31" s="106">
        <v>9</v>
      </c>
    </row>
    <row r="32" spans="1:58" x14ac:dyDescent="0.3">
      <c r="A32" s="9"/>
      <c r="B32" t="s">
        <v>182</v>
      </c>
      <c r="C32" s="93">
        <v>23</v>
      </c>
      <c r="D32" s="103">
        <v>54</v>
      </c>
      <c r="E32" s="104">
        <v>0.41790697119999998</v>
      </c>
      <c r="F32" s="94">
        <v>0.2772009989</v>
      </c>
      <c r="G32" s="94">
        <v>0.63003465810000003</v>
      </c>
      <c r="H32" s="94">
        <v>0.11136971480000001</v>
      </c>
      <c r="I32" s="96">
        <v>0.4259259259</v>
      </c>
      <c r="J32" s="94">
        <v>0.28303900259999998</v>
      </c>
      <c r="K32" s="94">
        <v>0.64094662820000003</v>
      </c>
      <c r="L32" s="94">
        <v>1.395788671</v>
      </c>
      <c r="M32" s="94">
        <v>0.92583766369999998</v>
      </c>
      <c r="N32" s="94">
        <v>2.1042846824999999</v>
      </c>
      <c r="O32" s="103">
        <v>30</v>
      </c>
      <c r="P32" s="103">
        <v>70</v>
      </c>
      <c r="Q32" s="104">
        <v>0.4170899119</v>
      </c>
      <c r="R32" s="94">
        <v>0.29107654490000001</v>
      </c>
      <c r="S32" s="94">
        <v>0.59765720600000005</v>
      </c>
      <c r="T32" s="94">
        <v>4.7556485599999997E-2</v>
      </c>
      <c r="U32" s="96">
        <v>0.42857142860000003</v>
      </c>
      <c r="V32" s="94">
        <v>0.29965103770000001</v>
      </c>
      <c r="W32" s="94">
        <v>0.6129578953</v>
      </c>
      <c r="X32" s="94">
        <v>1.4385465554000001</v>
      </c>
      <c r="Y32" s="94">
        <v>1.0039254107</v>
      </c>
      <c r="Z32" s="94">
        <v>2.0613246461000001</v>
      </c>
      <c r="AA32" s="103">
        <v>18</v>
      </c>
      <c r="AB32" s="103">
        <v>72</v>
      </c>
      <c r="AC32" s="104">
        <v>0.2480972162</v>
      </c>
      <c r="AD32" s="94">
        <v>0.1560726546</v>
      </c>
      <c r="AE32" s="94">
        <v>0.3943818912</v>
      </c>
      <c r="AF32" s="94">
        <v>0.93274221690000003</v>
      </c>
      <c r="AG32" s="96">
        <v>0.25</v>
      </c>
      <c r="AH32" s="94">
        <v>0.1575106345</v>
      </c>
      <c r="AI32" s="94">
        <v>0.39679860480000001</v>
      </c>
      <c r="AJ32" s="94">
        <v>0.98023977419999997</v>
      </c>
      <c r="AK32" s="94">
        <v>0.61664788520000002</v>
      </c>
      <c r="AL32" s="94">
        <v>1.5582150495</v>
      </c>
      <c r="AM32" s="94">
        <v>8.1445705199999996E-2</v>
      </c>
      <c r="AN32" s="94">
        <v>0.59482909829999997</v>
      </c>
      <c r="AO32" s="94">
        <v>0.331595001</v>
      </c>
      <c r="AP32" s="94">
        <v>1.0670295242000001</v>
      </c>
      <c r="AQ32" s="94">
        <v>0.99436622190000001</v>
      </c>
      <c r="AR32" s="94">
        <v>0.99804487750000004</v>
      </c>
      <c r="AS32" s="94">
        <v>0.57973339660000001</v>
      </c>
      <c r="AT32" s="94">
        <v>1.7181925061000001</v>
      </c>
      <c r="AU32" s="93" t="s">
        <v>28</v>
      </c>
      <c r="AV32" s="93" t="s">
        <v>28</v>
      </c>
      <c r="AW32" s="93" t="s">
        <v>28</v>
      </c>
      <c r="AX32" s="93" t="s">
        <v>28</v>
      </c>
      <c r="AY32" s="93" t="s">
        <v>28</v>
      </c>
      <c r="AZ32" s="93" t="s">
        <v>28</v>
      </c>
      <c r="BA32" s="93" t="s">
        <v>28</v>
      </c>
      <c r="BB32" s="93" t="s">
        <v>28</v>
      </c>
      <c r="BC32" s="105" t="s">
        <v>28</v>
      </c>
      <c r="BD32" s="106">
        <v>23</v>
      </c>
      <c r="BE32" s="106">
        <v>30</v>
      </c>
      <c r="BF32" s="106">
        <v>18</v>
      </c>
    </row>
    <row r="33" spans="1:93" x14ac:dyDescent="0.3">
      <c r="A33" s="9"/>
      <c r="B33" t="s">
        <v>71</v>
      </c>
      <c r="C33" s="93">
        <v>55</v>
      </c>
      <c r="D33" s="103">
        <v>174</v>
      </c>
      <c r="E33" s="104">
        <v>0.29882611329999997</v>
      </c>
      <c r="F33" s="94">
        <v>0.2287692882</v>
      </c>
      <c r="G33" s="94">
        <v>0.39033668669999999</v>
      </c>
      <c r="H33" s="94">
        <v>0.98865928680000004</v>
      </c>
      <c r="I33" s="96">
        <v>0.31609195400000001</v>
      </c>
      <c r="J33" s="94">
        <v>0.24268193469999999</v>
      </c>
      <c r="K33" s="94">
        <v>0.41170812130000001</v>
      </c>
      <c r="L33" s="94">
        <v>0.99806447919999997</v>
      </c>
      <c r="M33" s="94">
        <v>0.76407813889999998</v>
      </c>
      <c r="N33" s="94">
        <v>1.3037052808</v>
      </c>
      <c r="O33" s="103">
        <v>60</v>
      </c>
      <c r="P33" s="103">
        <v>204</v>
      </c>
      <c r="Q33" s="104">
        <v>0.2779798497</v>
      </c>
      <c r="R33" s="94">
        <v>0.21526055729999999</v>
      </c>
      <c r="S33" s="94">
        <v>0.35897331970000002</v>
      </c>
      <c r="T33" s="94">
        <v>0.746805999</v>
      </c>
      <c r="U33" s="96">
        <v>0.29411764709999999</v>
      </c>
      <c r="V33" s="94">
        <v>0.22836599539999999</v>
      </c>
      <c r="W33" s="94">
        <v>0.37880066229999998</v>
      </c>
      <c r="X33" s="94">
        <v>0.95875480059999996</v>
      </c>
      <c r="Y33" s="94">
        <v>0.74243544230000003</v>
      </c>
      <c r="Z33" s="94">
        <v>1.2381019483</v>
      </c>
      <c r="AA33" s="103">
        <v>72</v>
      </c>
      <c r="AB33" s="103">
        <v>245</v>
      </c>
      <c r="AC33" s="104">
        <v>0.28417781440000001</v>
      </c>
      <c r="AD33" s="94">
        <v>0.2248711548</v>
      </c>
      <c r="AE33" s="94">
        <v>0.35912578589999999</v>
      </c>
      <c r="AF33" s="94">
        <v>0.33214145109999998</v>
      </c>
      <c r="AG33" s="96">
        <v>0.29387755100000001</v>
      </c>
      <c r="AH33" s="94">
        <v>0.23326594950000001</v>
      </c>
      <c r="AI33" s="94">
        <v>0.3702384132</v>
      </c>
      <c r="AJ33" s="94">
        <v>1.1227953337000001</v>
      </c>
      <c r="AK33" s="94">
        <v>0.88847288749999997</v>
      </c>
      <c r="AL33" s="94">
        <v>1.4189170871000001</v>
      </c>
      <c r="AM33" s="94">
        <v>0.89961637880000001</v>
      </c>
      <c r="AN33" s="94">
        <v>1.0222964531000001</v>
      </c>
      <c r="AO33" s="94">
        <v>0.72573603720000002</v>
      </c>
      <c r="AP33" s="94">
        <v>1.4400415365999999</v>
      </c>
      <c r="AQ33" s="94">
        <v>0.69848401979999997</v>
      </c>
      <c r="AR33" s="94">
        <v>0.93023948499999998</v>
      </c>
      <c r="AS33" s="94">
        <v>0.64519909769999995</v>
      </c>
      <c r="AT33" s="94">
        <v>1.3412069274</v>
      </c>
      <c r="AU33" s="93" t="s">
        <v>28</v>
      </c>
      <c r="AV33" s="93" t="s">
        <v>28</v>
      </c>
      <c r="AW33" s="93" t="s">
        <v>28</v>
      </c>
      <c r="AX33" s="93" t="s">
        <v>28</v>
      </c>
      <c r="AY33" s="93" t="s">
        <v>28</v>
      </c>
      <c r="AZ33" s="93" t="s">
        <v>28</v>
      </c>
      <c r="BA33" s="93" t="s">
        <v>28</v>
      </c>
      <c r="BB33" s="93" t="s">
        <v>28</v>
      </c>
      <c r="BC33" s="105" t="s">
        <v>28</v>
      </c>
      <c r="BD33" s="106">
        <v>55</v>
      </c>
      <c r="BE33" s="106">
        <v>60</v>
      </c>
      <c r="BF33" s="106">
        <v>72</v>
      </c>
    </row>
    <row r="34" spans="1:93" x14ac:dyDescent="0.3">
      <c r="A34" s="9"/>
      <c r="B34" t="s">
        <v>77</v>
      </c>
      <c r="C34" s="93">
        <v>21</v>
      </c>
      <c r="D34" s="103">
        <v>69</v>
      </c>
      <c r="E34" s="104">
        <v>0.29064714190000002</v>
      </c>
      <c r="F34" s="94">
        <v>0.18916716759999999</v>
      </c>
      <c r="G34" s="94">
        <v>0.4465667176</v>
      </c>
      <c r="H34" s="94">
        <v>0.89222478699999996</v>
      </c>
      <c r="I34" s="96">
        <v>0.3043478261</v>
      </c>
      <c r="J34" s="94">
        <v>0.19843706689999999</v>
      </c>
      <c r="K34" s="94">
        <v>0.46678577090000001</v>
      </c>
      <c r="L34" s="94">
        <v>0.97074711820000004</v>
      </c>
      <c r="M34" s="94">
        <v>0.63180900929999995</v>
      </c>
      <c r="N34" s="94">
        <v>1.4915108104000001</v>
      </c>
      <c r="O34" s="103">
        <v>21</v>
      </c>
      <c r="P34" s="103">
        <v>87</v>
      </c>
      <c r="Q34" s="104">
        <v>0.23117975230000001</v>
      </c>
      <c r="R34" s="94">
        <v>0.15049195609999999</v>
      </c>
      <c r="S34" s="94">
        <v>0.35512913299999999</v>
      </c>
      <c r="T34" s="94">
        <v>0.30113914479999998</v>
      </c>
      <c r="U34" s="96">
        <v>0.24137931030000001</v>
      </c>
      <c r="V34" s="94">
        <v>0.15738112200000001</v>
      </c>
      <c r="W34" s="94">
        <v>0.37020940450000001</v>
      </c>
      <c r="X34" s="94">
        <v>0.79734087769999995</v>
      </c>
      <c r="Y34" s="94">
        <v>0.51904800120000005</v>
      </c>
      <c r="Z34" s="94">
        <v>1.2248433165999999</v>
      </c>
      <c r="AA34" s="103">
        <v>22</v>
      </c>
      <c r="AB34" s="103">
        <v>73</v>
      </c>
      <c r="AC34" s="104">
        <v>0.29117542229999999</v>
      </c>
      <c r="AD34" s="94">
        <v>0.1913958117</v>
      </c>
      <c r="AE34" s="94">
        <v>0.4429727369</v>
      </c>
      <c r="AF34" s="94">
        <v>0.51268722050000004</v>
      </c>
      <c r="AG34" s="96">
        <v>0.30136986300000002</v>
      </c>
      <c r="AH34" s="94">
        <v>0.19843717790000001</v>
      </c>
      <c r="AI34" s="94">
        <v>0.4576954546</v>
      </c>
      <c r="AJ34" s="94">
        <v>1.1504430990000001</v>
      </c>
      <c r="AK34" s="94">
        <v>0.75621077160000005</v>
      </c>
      <c r="AL34" s="94">
        <v>1.7501989838000001</v>
      </c>
      <c r="AM34" s="94">
        <v>0.44948499650000001</v>
      </c>
      <c r="AN34" s="94">
        <v>1.2595195701999999</v>
      </c>
      <c r="AO34" s="94">
        <v>0.69264905399999999</v>
      </c>
      <c r="AP34" s="94">
        <v>2.2903222615000001</v>
      </c>
      <c r="AQ34" s="94">
        <v>0.45822840679999999</v>
      </c>
      <c r="AR34" s="94">
        <v>0.7953966133</v>
      </c>
      <c r="AS34" s="94">
        <v>0.43440732999999998</v>
      </c>
      <c r="AT34" s="94">
        <v>1.4563653254</v>
      </c>
      <c r="AU34" s="93" t="s">
        <v>28</v>
      </c>
      <c r="AV34" s="93" t="s">
        <v>28</v>
      </c>
      <c r="AW34" s="93" t="s">
        <v>28</v>
      </c>
      <c r="AX34" s="93" t="s">
        <v>28</v>
      </c>
      <c r="AY34" s="93" t="s">
        <v>28</v>
      </c>
      <c r="AZ34" s="93" t="s">
        <v>28</v>
      </c>
      <c r="BA34" s="93" t="s">
        <v>28</v>
      </c>
      <c r="BB34" s="93" t="s">
        <v>28</v>
      </c>
      <c r="BC34" s="105" t="s">
        <v>28</v>
      </c>
      <c r="BD34" s="106">
        <v>21</v>
      </c>
      <c r="BE34" s="106">
        <v>21</v>
      </c>
      <c r="BF34" s="106">
        <v>22</v>
      </c>
    </row>
    <row r="35" spans="1:93" x14ac:dyDescent="0.3">
      <c r="A35" s="9"/>
      <c r="B35" t="s">
        <v>79</v>
      </c>
      <c r="C35" s="93">
        <v>26</v>
      </c>
      <c r="D35" s="103">
        <v>126</v>
      </c>
      <c r="E35" s="104">
        <v>0.1956005723</v>
      </c>
      <c r="F35" s="94">
        <v>0.13291203870000001</v>
      </c>
      <c r="G35" s="94">
        <v>0.28785642189999999</v>
      </c>
      <c r="H35" s="94">
        <v>3.0811041500000001E-2</v>
      </c>
      <c r="I35" s="96">
        <v>0.2063492063</v>
      </c>
      <c r="J35" s="94">
        <v>0.14049745129999999</v>
      </c>
      <c r="K35" s="94">
        <v>0.30306596000000002</v>
      </c>
      <c r="L35" s="94">
        <v>0.65329626389999995</v>
      </c>
      <c r="M35" s="94">
        <v>0.44391965370000003</v>
      </c>
      <c r="N35" s="94">
        <v>0.96142625110000002</v>
      </c>
      <c r="O35" s="103">
        <v>32</v>
      </c>
      <c r="P35" s="103">
        <v>143</v>
      </c>
      <c r="Q35" s="104">
        <v>0.21351054890000001</v>
      </c>
      <c r="R35" s="94">
        <v>0.15069346580000001</v>
      </c>
      <c r="S35" s="94">
        <v>0.3025131466</v>
      </c>
      <c r="T35" s="94">
        <v>8.5223928899999996E-2</v>
      </c>
      <c r="U35" s="96">
        <v>0.22377622380000001</v>
      </c>
      <c r="V35" s="94">
        <v>0.15824913509999999</v>
      </c>
      <c r="W35" s="94">
        <v>0.31643647409999998</v>
      </c>
      <c r="X35" s="94">
        <v>0.73639964899999999</v>
      </c>
      <c r="Y35" s="94">
        <v>0.51974300969999998</v>
      </c>
      <c r="Z35" s="94">
        <v>1.0433703443</v>
      </c>
      <c r="AA35" s="103">
        <v>34</v>
      </c>
      <c r="AB35" s="103">
        <v>165</v>
      </c>
      <c r="AC35" s="104">
        <v>0.19969226170000001</v>
      </c>
      <c r="AD35" s="94">
        <v>0.1423829469</v>
      </c>
      <c r="AE35" s="94">
        <v>0.28006864749999999</v>
      </c>
      <c r="AF35" s="94">
        <v>0.16967267320000001</v>
      </c>
      <c r="AG35" s="96">
        <v>0.20606060609999999</v>
      </c>
      <c r="AH35" s="94">
        <v>0.14723637370000001</v>
      </c>
      <c r="AI35" s="94">
        <v>0.28838643819999998</v>
      </c>
      <c r="AJ35" s="94">
        <v>0.78899030189999997</v>
      </c>
      <c r="AK35" s="94">
        <v>0.56255942680000004</v>
      </c>
      <c r="AL35" s="94">
        <v>1.1065598882000001</v>
      </c>
      <c r="AM35" s="94">
        <v>0.78589389539999999</v>
      </c>
      <c r="AN35" s="94">
        <v>0.93528054090000001</v>
      </c>
      <c r="AO35" s="94">
        <v>0.57714369320000003</v>
      </c>
      <c r="AP35" s="94">
        <v>1.515653208</v>
      </c>
      <c r="AQ35" s="94">
        <v>0.74002254550000002</v>
      </c>
      <c r="AR35" s="94">
        <v>1.0915640294</v>
      </c>
      <c r="AS35" s="94">
        <v>0.6505878625</v>
      </c>
      <c r="AT35" s="94">
        <v>1.8314390706999999</v>
      </c>
      <c r="AU35" s="93" t="s">
        <v>28</v>
      </c>
      <c r="AV35" s="93" t="s">
        <v>28</v>
      </c>
      <c r="AW35" s="93" t="s">
        <v>28</v>
      </c>
      <c r="AX35" s="93" t="s">
        <v>28</v>
      </c>
      <c r="AY35" s="93" t="s">
        <v>28</v>
      </c>
      <c r="AZ35" s="93" t="s">
        <v>28</v>
      </c>
      <c r="BA35" s="93" t="s">
        <v>28</v>
      </c>
      <c r="BB35" s="93" t="s">
        <v>28</v>
      </c>
      <c r="BC35" s="105" t="s">
        <v>28</v>
      </c>
      <c r="BD35" s="106">
        <v>26</v>
      </c>
      <c r="BE35" s="106">
        <v>32</v>
      </c>
      <c r="BF35" s="106">
        <v>34</v>
      </c>
    </row>
    <row r="36" spans="1:93" x14ac:dyDescent="0.3">
      <c r="A36" s="9"/>
      <c r="B36" t="s">
        <v>80</v>
      </c>
      <c r="C36" s="93">
        <v>23</v>
      </c>
      <c r="D36" s="103">
        <v>83</v>
      </c>
      <c r="E36" s="104">
        <v>0.25887909190000002</v>
      </c>
      <c r="F36" s="94">
        <v>0.17169741920000001</v>
      </c>
      <c r="G36" s="94">
        <v>0.39032843080000001</v>
      </c>
      <c r="H36" s="94">
        <v>0.48756300549999998</v>
      </c>
      <c r="I36" s="96">
        <v>0.27710843369999999</v>
      </c>
      <c r="J36" s="94">
        <v>0.1841458571</v>
      </c>
      <c r="K36" s="94">
        <v>0.41700142080000002</v>
      </c>
      <c r="L36" s="94">
        <v>0.86464339800000001</v>
      </c>
      <c r="M36" s="94">
        <v>0.5734609115</v>
      </c>
      <c r="N36" s="94">
        <v>1.3036777063</v>
      </c>
      <c r="O36" s="103">
        <v>21</v>
      </c>
      <c r="P36" s="103">
        <v>87</v>
      </c>
      <c r="Q36" s="104">
        <v>0.22499007339999999</v>
      </c>
      <c r="R36" s="94">
        <v>0.14645257740000001</v>
      </c>
      <c r="S36" s="94">
        <v>0.34564453560000002</v>
      </c>
      <c r="T36" s="94">
        <v>0.2469797601</v>
      </c>
      <c r="U36" s="96">
        <v>0.24137931030000001</v>
      </c>
      <c r="V36" s="94">
        <v>0.15738112200000001</v>
      </c>
      <c r="W36" s="94">
        <v>0.37020940450000001</v>
      </c>
      <c r="X36" s="94">
        <v>0.77599262369999999</v>
      </c>
      <c r="Y36" s="94">
        <v>0.50511615070000004</v>
      </c>
      <c r="Z36" s="94">
        <v>1.1921308616999999</v>
      </c>
      <c r="AA36" s="103">
        <v>22</v>
      </c>
      <c r="AB36" s="103">
        <v>89</v>
      </c>
      <c r="AC36" s="104">
        <v>0.23512980950000001</v>
      </c>
      <c r="AD36" s="94">
        <v>0.15454820869999999</v>
      </c>
      <c r="AE36" s="94">
        <v>0.35772674269999999</v>
      </c>
      <c r="AF36" s="94">
        <v>0.73088139429999999</v>
      </c>
      <c r="AG36" s="96">
        <v>0.2471910112</v>
      </c>
      <c r="AH36" s="94">
        <v>0.16276307849999999</v>
      </c>
      <c r="AI36" s="94">
        <v>0.37541312570000002</v>
      </c>
      <c r="AJ36" s="94">
        <v>0.9290051493</v>
      </c>
      <c r="AK36" s="94">
        <v>0.61062475260000004</v>
      </c>
      <c r="AL36" s="94">
        <v>1.413389424</v>
      </c>
      <c r="AM36" s="94">
        <v>0.88511454759999997</v>
      </c>
      <c r="AN36" s="94">
        <v>1.0450674820999999</v>
      </c>
      <c r="AO36" s="94">
        <v>0.57471806660000002</v>
      </c>
      <c r="AP36" s="94">
        <v>1.900350982</v>
      </c>
      <c r="AQ36" s="94">
        <v>0.64203506990000003</v>
      </c>
      <c r="AR36" s="94">
        <v>0.86909325790000003</v>
      </c>
      <c r="AS36" s="94">
        <v>0.48100842420000001</v>
      </c>
      <c r="AT36" s="94">
        <v>1.5702907743000001</v>
      </c>
      <c r="AU36" s="93" t="s">
        <v>28</v>
      </c>
      <c r="AV36" s="93" t="s">
        <v>28</v>
      </c>
      <c r="AW36" s="93" t="s">
        <v>28</v>
      </c>
      <c r="AX36" s="93" t="s">
        <v>28</v>
      </c>
      <c r="AY36" s="93" t="s">
        <v>28</v>
      </c>
      <c r="AZ36" s="93" t="s">
        <v>28</v>
      </c>
      <c r="BA36" s="93" t="s">
        <v>28</v>
      </c>
      <c r="BB36" s="93" t="s">
        <v>28</v>
      </c>
      <c r="BC36" s="105" t="s">
        <v>28</v>
      </c>
      <c r="BD36" s="106">
        <v>23</v>
      </c>
      <c r="BE36" s="106">
        <v>21</v>
      </c>
      <c r="BF36" s="106">
        <v>22</v>
      </c>
      <c r="BQ36" s="45"/>
    </row>
    <row r="37" spans="1:93" s="3" customFormat="1" x14ac:dyDescent="0.3">
      <c r="A37" s="9"/>
      <c r="B37" s="3" t="s">
        <v>134</v>
      </c>
      <c r="C37" s="99">
        <v>22</v>
      </c>
      <c r="D37" s="100">
        <v>86</v>
      </c>
      <c r="E37" s="95">
        <v>0.25472518529999999</v>
      </c>
      <c r="F37" s="101">
        <v>0.16741485410000001</v>
      </c>
      <c r="G37" s="101">
        <v>0.38756967190000002</v>
      </c>
      <c r="H37" s="101">
        <v>0.4504259135</v>
      </c>
      <c r="I37" s="102">
        <v>0.25581395350000002</v>
      </c>
      <c r="J37" s="101">
        <v>0.16844086029999999</v>
      </c>
      <c r="K37" s="101">
        <v>0.38850893240000001</v>
      </c>
      <c r="L37" s="101">
        <v>0.85076955509999996</v>
      </c>
      <c r="M37" s="101">
        <v>0.55915735499999997</v>
      </c>
      <c r="N37" s="101">
        <v>1.2944635876999999</v>
      </c>
      <c r="O37" s="100">
        <v>19</v>
      </c>
      <c r="P37" s="100">
        <v>81</v>
      </c>
      <c r="Q37" s="95">
        <v>0.2374976415</v>
      </c>
      <c r="R37" s="101">
        <v>0.15126191410000001</v>
      </c>
      <c r="S37" s="101">
        <v>0.37289710399999998</v>
      </c>
      <c r="T37" s="101">
        <v>0.3860737689</v>
      </c>
      <c r="U37" s="102">
        <v>0.23456790120000001</v>
      </c>
      <c r="V37" s="101">
        <v>0.14961996729999999</v>
      </c>
      <c r="W37" s="101">
        <v>0.36774570470000001</v>
      </c>
      <c r="X37" s="101">
        <v>0.81913132980000003</v>
      </c>
      <c r="Y37" s="101">
        <v>0.5217035928</v>
      </c>
      <c r="Z37" s="101">
        <v>1.2861251956999999</v>
      </c>
      <c r="AA37" s="100">
        <v>19</v>
      </c>
      <c r="AB37" s="100">
        <v>95</v>
      </c>
      <c r="AC37" s="95">
        <v>0.202912395</v>
      </c>
      <c r="AD37" s="101">
        <v>0.12922328050000001</v>
      </c>
      <c r="AE37" s="101">
        <v>0.31862246389999999</v>
      </c>
      <c r="AF37" s="101">
        <v>0.33708041280000001</v>
      </c>
      <c r="AG37" s="102">
        <v>0.2</v>
      </c>
      <c r="AH37" s="101">
        <v>0.1275707089</v>
      </c>
      <c r="AI37" s="101">
        <v>0.3135516008</v>
      </c>
      <c r="AJ37" s="101">
        <v>0.80171314829999996</v>
      </c>
      <c r="AK37" s="101">
        <v>0.51056517800000001</v>
      </c>
      <c r="AL37" s="101">
        <v>1.2588872094000001</v>
      </c>
      <c r="AM37" s="101">
        <v>0.62761414829999995</v>
      </c>
      <c r="AN37" s="101">
        <v>0.85437646320000005</v>
      </c>
      <c r="AO37" s="101">
        <v>0.4523585423</v>
      </c>
      <c r="AP37" s="101">
        <v>1.6136738288000001</v>
      </c>
      <c r="AQ37" s="101">
        <v>0.82307366130000004</v>
      </c>
      <c r="AR37" s="101">
        <v>0.93236811750000004</v>
      </c>
      <c r="AS37" s="101">
        <v>0.5046593586</v>
      </c>
      <c r="AT37" s="101">
        <v>1.7225684846</v>
      </c>
      <c r="AU37" s="99" t="s">
        <v>28</v>
      </c>
      <c r="AV37" s="99" t="s">
        <v>28</v>
      </c>
      <c r="AW37" s="99" t="s">
        <v>28</v>
      </c>
      <c r="AX37" s="99" t="s">
        <v>28</v>
      </c>
      <c r="AY37" s="99" t="s">
        <v>28</v>
      </c>
      <c r="AZ37" s="99" t="s">
        <v>28</v>
      </c>
      <c r="BA37" s="99" t="s">
        <v>28</v>
      </c>
      <c r="BB37" s="99" t="s">
        <v>28</v>
      </c>
      <c r="BC37" s="97" t="s">
        <v>28</v>
      </c>
      <c r="BD37" s="98">
        <v>22</v>
      </c>
      <c r="BE37" s="98">
        <v>19</v>
      </c>
      <c r="BF37" s="98">
        <v>19</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3">
        <v>9</v>
      </c>
      <c r="D38" s="103">
        <v>31</v>
      </c>
      <c r="E38" s="104">
        <v>0.28823778049999998</v>
      </c>
      <c r="F38" s="94">
        <v>0.1498007204</v>
      </c>
      <c r="G38" s="94">
        <v>0.55461027090000004</v>
      </c>
      <c r="H38" s="94">
        <v>0.90936578189999995</v>
      </c>
      <c r="I38" s="96">
        <v>0.29032258059999999</v>
      </c>
      <c r="J38" s="94">
        <v>0.1510591261</v>
      </c>
      <c r="K38" s="94">
        <v>0.55797490039999997</v>
      </c>
      <c r="L38" s="94">
        <v>0.96269996999999996</v>
      </c>
      <c r="M38" s="94">
        <v>0.50032701749999997</v>
      </c>
      <c r="N38" s="94">
        <v>1.8523709494</v>
      </c>
      <c r="O38" s="103">
        <v>12</v>
      </c>
      <c r="P38" s="103">
        <v>24</v>
      </c>
      <c r="Q38" s="104">
        <v>0.47137911240000002</v>
      </c>
      <c r="R38" s="94">
        <v>0.2673727535</v>
      </c>
      <c r="S38" s="94">
        <v>0.83104304659999995</v>
      </c>
      <c r="T38" s="94">
        <v>9.2978173400000003E-2</v>
      </c>
      <c r="U38" s="96">
        <v>0.5</v>
      </c>
      <c r="V38" s="94">
        <v>0.28395484570000001</v>
      </c>
      <c r="W38" s="94">
        <v>0.88042167199999999</v>
      </c>
      <c r="X38" s="94">
        <v>1.6257904570999999</v>
      </c>
      <c r="Y38" s="94">
        <v>0.92217083789999998</v>
      </c>
      <c r="Z38" s="94">
        <v>2.8662743404</v>
      </c>
      <c r="AA38" s="103">
        <v>14</v>
      </c>
      <c r="AB38" s="103">
        <v>31</v>
      </c>
      <c r="AC38" s="104">
        <v>0.44023341570000002</v>
      </c>
      <c r="AD38" s="94">
        <v>0.26036812879999999</v>
      </c>
      <c r="AE38" s="94">
        <v>0.74435170380000004</v>
      </c>
      <c r="AF38" s="94">
        <v>3.8862509599999998E-2</v>
      </c>
      <c r="AG38" s="96">
        <v>0.45161290320000003</v>
      </c>
      <c r="AH38" s="94">
        <v>0.26746881909999998</v>
      </c>
      <c r="AI38" s="94">
        <v>0.76253454529999998</v>
      </c>
      <c r="AJ38" s="94">
        <v>1.7393758409</v>
      </c>
      <c r="AK38" s="94">
        <v>1.0287225296</v>
      </c>
      <c r="AL38" s="94">
        <v>2.9409566029</v>
      </c>
      <c r="AM38" s="94">
        <v>0.86206612989999998</v>
      </c>
      <c r="AN38" s="94">
        <v>0.93392643870000003</v>
      </c>
      <c r="AO38" s="94">
        <v>0.43193498600000002</v>
      </c>
      <c r="AP38" s="94">
        <v>2.0193284201999999</v>
      </c>
      <c r="AQ38" s="94">
        <v>0.26466729560000002</v>
      </c>
      <c r="AR38" s="94">
        <v>1.6353828132999999</v>
      </c>
      <c r="AS38" s="94">
        <v>0.68906444060000005</v>
      </c>
      <c r="AT38" s="94">
        <v>3.8813161561</v>
      </c>
      <c r="AU38" s="93" t="s">
        <v>28</v>
      </c>
      <c r="AV38" s="93" t="s">
        <v>28</v>
      </c>
      <c r="AW38" s="93" t="s">
        <v>28</v>
      </c>
      <c r="AX38" s="93" t="s">
        <v>28</v>
      </c>
      <c r="AY38" s="93" t="s">
        <v>28</v>
      </c>
      <c r="AZ38" s="93" t="s">
        <v>28</v>
      </c>
      <c r="BA38" s="93" t="s">
        <v>28</v>
      </c>
      <c r="BB38" s="93" t="s">
        <v>28</v>
      </c>
      <c r="BC38" s="105" t="s">
        <v>28</v>
      </c>
      <c r="BD38" s="106">
        <v>9</v>
      </c>
      <c r="BE38" s="106">
        <v>12</v>
      </c>
      <c r="BF38" s="106">
        <v>14</v>
      </c>
    </row>
    <row r="39" spans="1:93" x14ac:dyDescent="0.3">
      <c r="A39" s="9"/>
      <c r="B39" t="s">
        <v>142</v>
      </c>
      <c r="C39" s="93"/>
      <c r="D39" s="103"/>
      <c r="E39" s="104"/>
      <c r="F39" s="94"/>
      <c r="G39" s="94"/>
      <c r="H39" s="94"/>
      <c r="I39" s="96"/>
      <c r="J39" s="94"/>
      <c r="K39" s="94"/>
      <c r="L39" s="94"/>
      <c r="M39" s="94"/>
      <c r="N39" s="94"/>
      <c r="O39" s="103">
        <v>7</v>
      </c>
      <c r="P39" s="103">
        <v>42</v>
      </c>
      <c r="Q39" s="104">
        <v>0.16149064660000001</v>
      </c>
      <c r="R39" s="94">
        <v>7.6918755199999994E-2</v>
      </c>
      <c r="S39" s="94">
        <v>0.339049025</v>
      </c>
      <c r="T39" s="94">
        <v>0.1219911652</v>
      </c>
      <c r="U39" s="96">
        <v>0.16666666669999999</v>
      </c>
      <c r="V39" s="94">
        <v>7.9455654000000001E-2</v>
      </c>
      <c r="W39" s="94">
        <v>0.34960102100000001</v>
      </c>
      <c r="X39" s="94">
        <v>0.55698257579999999</v>
      </c>
      <c r="Y39" s="94">
        <v>0.26529342280000001</v>
      </c>
      <c r="Z39" s="94">
        <v>1.1693828911999999</v>
      </c>
      <c r="AA39" s="103"/>
      <c r="AB39" s="103"/>
      <c r="AC39" s="104"/>
      <c r="AD39" s="94"/>
      <c r="AE39" s="94"/>
      <c r="AF39" s="94"/>
      <c r="AG39" s="96"/>
      <c r="AH39" s="94"/>
      <c r="AI39" s="94"/>
      <c r="AJ39" s="94"/>
      <c r="AK39" s="94"/>
      <c r="AL39" s="94"/>
      <c r="AM39" s="94">
        <v>0.46993496880000002</v>
      </c>
      <c r="AN39" s="94">
        <v>1.4392961292999999</v>
      </c>
      <c r="AO39" s="94">
        <v>0.53601660520000005</v>
      </c>
      <c r="AP39" s="94">
        <v>3.8647559194999999</v>
      </c>
      <c r="AQ39" s="94">
        <v>0.3491852788</v>
      </c>
      <c r="AR39" s="94">
        <v>0.61599532140000002</v>
      </c>
      <c r="AS39" s="94">
        <v>0.22337645</v>
      </c>
      <c r="AT39" s="94">
        <v>1.6987029565</v>
      </c>
      <c r="AU39" s="93" t="s">
        <v>28</v>
      </c>
      <c r="AV39" s="93" t="s">
        <v>28</v>
      </c>
      <c r="AW39" s="93" t="s">
        <v>28</v>
      </c>
      <c r="AX39" s="93" t="s">
        <v>28</v>
      </c>
      <c r="AY39" s="93" t="s">
        <v>28</v>
      </c>
      <c r="AZ39" s="93" t="s">
        <v>420</v>
      </c>
      <c r="BA39" s="93" t="s">
        <v>28</v>
      </c>
      <c r="BB39" s="93" t="s">
        <v>420</v>
      </c>
      <c r="BC39" s="105" t="s">
        <v>421</v>
      </c>
      <c r="BD39" s="106"/>
      <c r="BE39" s="106">
        <v>7</v>
      </c>
      <c r="BF39" s="106"/>
    </row>
    <row r="40" spans="1:93" x14ac:dyDescent="0.3">
      <c r="A40" s="9"/>
      <c r="B40" t="s">
        <v>138</v>
      </c>
      <c r="C40" s="93">
        <v>10</v>
      </c>
      <c r="D40" s="103">
        <v>54</v>
      </c>
      <c r="E40" s="104">
        <v>0.18480656409999999</v>
      </c>
      <c r="F40" s="94">
        <v>9.9313659999999998E-2</v>
      </c>
      <c r="G40" s="94">
        <v>0.34389494999999998</v>
      </c>
      <c r="H40" s="94">
        <v>0.1278236908</v>
      </c>
      <c r="I40" s="96">
        <v>0.18518518519999999</v>
      </c>
      <c r="J40" s="94">
        <v>9.9639761100000002E-2</v>
      </c>
      <c r="K40" s="94">
        <v>0.3441753816</v>
      </c>
      <c r="L40" s="94">
        <v>0.6172448089</v>
      </c>
      <c r="M40" s="94">
        <v>0.331702726</v>
      </c>
      <c r="N40" s="94">
        <v>1.1485921707</v>
      </c>
      <c r="O40" s="103">
        <v>12</v>
      </c>
      <c r="P40" s="103">
        <v>63</v>
      </c>
      <c r="Q40" s="104">
        <v>0.19331014930000001</v>
      </c>
      <c r="R40" s="94">
        <v>0.1096526412</v>
      </c>
      <c r="S40" s="94">
        <v>0.3407926469</v>
      </c>
      <c r="T40" s="94">
        <v>0.16111959640000001</v>
      </c>
      <c r="U40" s="96">
        <v>0.1904761905</v>
      </c>
      <c r="V40" s="94">
        <v>0.1081732745</v>
      </c>
      <c r="W40" s="94">
        <v>0.33539873219999999</v>
      </c>
      <c r="X40" s="94">
        <v>0.66672830370000002</v>
      </c>
      <c r="Y40" s="94">
        <v>0.37819286629999999</v>
      </c>
      <c r="Z40" s="94">
        <v>1.1753966576999999</v>
      </c>
      <c r="AA40" s="103">
        <v>18</v>
      </c>
      <c r="AB40" s="103">
        <v>80</v>
      </c>
      <c r="AC40" s="104">
        <v>0.22895051399999999</v>
      </c>
      <c r="AD40" s="94">
        <v>0.1440273192</v>
      </c>
      <c r="AE40" s="94">
        <v>0.3639471883</v>
      </c>
      <c r="AF40" s="94">
        <v>0.67155643269999998</v>
      </c>
      <c r="AG40" s="96">
        <v>0.22500000000000001</v>
      </c>
      <c r="AH40" s="94">
        <v>0.141759571</v>
      </c>
      <c r="AI40" s="94">
        <v>0.35711874430000001</v>
      </c>
      <c r="AJ40" s="94">
        <v>0.90459056179999997</v>
      </c>
      <c r="AK40" s="94">
        <v>0.56905639259999996</v>
      </c>
      <c r="AL40" s="94">
        <v>1.4379665972</v>
      </c>
      <c r="AM40" s="94">
        <v>0.64980161540000003</v>
      </c>
      <c r="AN40" s="94">
        <v>1.1843688229</v>
      </c>
      <c r="AO40" s="94">
        <v>0.57050926999999996</v>
      </c>
      <c r="AP40" s="94">
        <v>2.4587321933999999</v>
      </c>
      <c r="AQ40" s="94">
        <v>0.91632505529999997</v>
      </c>
      <c r="AR40" s="94">
        <v>1.0460134369</v>
      </c>
      <c r="AS40" s="94">
        <v>0.45192919640000001</v>
      </c>
      <c r="AT40" s="94">
        <v>2.4210520562000002</v>
      </c>
      <c r="AU40" s="93" t="s">
        <v>28</v>
      </c>
      <c r="AV40" s="93" t="s">
        <v>28</v>
      </c>
      <c r="AW40" s="93" t="s">
        <v>28</v>
      </c>
      <c r="AX40" s="93" t="s">
        <v>28</v>
      </c>
      <c r="AY40" s="93" t="s">
        <v>28</v>
      </c>
      <c r="AZ40" s="93" t="s">
        <v>28</v>
      </c>
      <c r="BA40" s="93" t="s">
        <v>28</v>
      </c>
      <c r="BB40" s="93" t="s">
        <v>28</v>
      </c>
      <c r="BC40" s="105" t="s">
        <v>28</v>
      </c>
      <c r="BD40" s="106">
        <v>10</v>
      </c>
      <c r="BE40" s="106">
        <v>12</v>
      </c>
      <c r="BF40" s="106">
        <v>18</v>
      </c>
    </row>
    <row r="41" spans="1:93" x14ac:dyDescent="0.3">
      <c r="A41" s="9"/>
      <c r="B41" t="s">
        <v>141</v>
      </c>
      <c r="C41" s="93">
        <v>14</v>
      </c>
      <c r="D41" s="103">
        <v>33</v>
      </c>
      <c r="E41" s="104">
        <v>0.4110394846</v>
      </c>
      <c r="F41" s="94">
        <v>0.2430854153</v>
      </c>
      <c r="G41" s="94">
        <v>0.6950374117</v>
      </c>
      <c r="H41" s="94">
        <v>0.2370422995</v>
      </c>
      <c r="I41" s="96">
        <v>0.42424242420000002</v>
      </c>
      <c r="J41" s="94">
        <v>0.25125858769999998</v>
      </c>
      <c r="K41" s="94">
        <v>0.71632033039999998</v>
      </c>
      <c r="L41" s="94">
        <v>1.3728516046000001</v>
      </c>
      <c r="M41" s="94">
        <v>0.81189329740000005</v>
      </c>
      <c r="N41" s="94">
        <v>2.3213906734999998</v>
      </c>
      <c r="O41" s="103">
        <v>14</v>
      </c>
      <c r="P41" s="103">
        <v>49</v>
      </c>
      <c r="Q41" s="104">
        <v>0.28222455270000002</v>
      </c>
      <c r="R41" s="94">
        <v>0.16693689249999999</v>
      </c>
      <c r="S41" s="94">
        <v>0.47713059079999998</v>
      </c>
      <c r="T41" s="94">
        <v>0.91982619170000002</v>
      </c>
      <c r="U41" s="96">
        <v>0.28571428570000001</v>
      </c>
      <c r="V41" s="94">
        <v>0.16921496720000001</v>
      </c>
      <c r="W41" s="94">
        <v>0.48241981439999998</v>
      </c>
      <c r="X41" s="94">
        <v>0.97339481620000001</v>
      </c>
      <c r="Y41" s="94">
        <v>0.57576672269999996</v>
      </c>
      <c r="Z41" s="94">
        <v>1.6456273535999999</v>
      </c>
      <c r="AA41" s="103">
        <v>15</v>
      </c>
      <c r="AB41" s="103">
        <v>49</v>
      </c>
      <c r="AC41" s="104">
        <v>0.3046738511</v>
      </c>
      <c r="AD41" s="94">
        <v>0.18341979580000001</v>
      </c>
      <c r="AE41" s="94">
        <v>0.50608580790000002</v>
      </c>
      <c r="AF41" s="94">
        <v>0.47380087879999999</v>
      </c>
      <c r="AG41" s="96">
        <v>0.30612244900000002</v>
      </c>
      <c r="AH41" s="94">
        <v>0.18455078019999999</v>
      </c>
      <c r="AI41" s="94">
        <v>0.50777869190000002</v>
      </c>
      <c r="AJ41" s="94">
        <v>1.2037758086000001</v>
      </c>
      <c r="AK41" s="94">
        <v>0.72469728590000004</v>
      </c>
      <c r="AL41" s="94">
        <v>1.9995606793</v>
      </c>
      <c r="AM41" s="94">
        <v>0.83682209169999999</v>
      </c>
      <c r="AN41" s="94">
        <v>1.0795441014</v>
      </c>
      <c r="AO41" s="94">
        <v>0.52109526819999996</v>
      </c>
      <c r="AP41" s="94">
        <v>2.2364729407000001</v>
      </c>
      <c r="AQ41" s="94">
        <v>0.31986019560000001</v>
      </c>
      <c r="AR41" s="94">
        <v>0.68661178119999999</v>
      </c>
      <c r="AS41" s="94">
        <v>0.32732604240000002</v>
      </c>
      <c r="AT41" s="94">
        <v>1.4402634593999999</v>
      </c>
      <c r="AU41" s="93" t="s">
        <v>28</v>
      </c>
      <c r="AV41" s="93" t="s">
        <v>28</v>
      </c>
      <c r="AW41" s="93" t="s">
        <v>28</v>
      </c>
      <c r="AX41" s="93" t="s">
        <v>28</v>
      </c>
      <c r="AY41" s="93" t="s">
        <v>28</v>
      </c>
      <c r="AZ41" s="93" t="s">
        <v>28</v>
      </c>
      <c r="BA41" s="93" t="s">
        <v>28</v>
      </c>
      <c r="BB41" s="93" t="s">
        <v>28</v>
      </c>
      <c r="BC41" s="105" t="s">
        <v>28</v>
      </c>
      <c r="BD41" s="106">
        <v>14</v>
      </c>
      <c r="BE41" s="106">
        <v>14</v>
      </c>
      <c r="BF41" s="106">
        <v>15</v>
      </c>
    </row>
    <row r="42" spans="1:93" x14ac:dyDescent="0.3">
      <c r="A42" s="9"/>
      <c r="B42" t="s">
        <v>135</v>
      </c>
      <c r="C42" s="93">
        <v>34</v>
      </c>
      <c r="D42" s="103">
        <v>96</v>
      </c>
      <c r="E42" s="104">
        <v>0.35696926509999999</v>
      </c>
      <c r="F42" s="94">
        <v>0.25448338609999999</v>
      </c>
      <c r="G42" s="94">
        <v>0.50072839010000003</v>
      </c>
      <c r="H42" s="94">
        <v>0.3084604058</v>
      </c>
      <c r="I42" s="96">
        <v>0.35416666670000002</v>
      </c>
      <c r="J42" s="94">
        <v>0.2530625172</v>
      </c>
      <c r="K42" s="94">
        <v>0.4956641906</v>
      </c>
      <c r="L42" s="94">
        <v>1.1922597385</v>
      </c>
      <c r="M42" s="94">
        <v>0.84996195760000004</v>
      </c>
      <c r="N42" s="94">
        <v>1.6724081254000001</v>
      </c>
      <c r="O42" s="103">
        <v>34</v>
      </c>
      <c r="P42" s="103">
        <v>102</v>
      </c>
      <c r="Q42" s="104">
        <v>0.33173780130000002</v>
      </c>
      <c r="R42" s="94">
        <v>0.23656575830000001</v>
      </c>
      <c r="S42" s="94">
        <v>0.46519821630000002</v>
      </c>
      <c r="T42" s="94">
        <v>0.43499366699999997</v>
      </c>
      <c r="U42" s="96">
        <v>0.33333333329999998</v>
      </c>
      <c r="V42" s="94">
        <v>0.2381764868</v>
      </c>
      <c r="W42" s="94">
        <v>0.46650747349999999</v>
      </c>
      <c r="X42" s="94">
        <v>1.1441664201999999</v>
      </c>
      <c r="Y42" s="94">
        <v>0.81591725690000005</v>
      </c>
      <c r="Z42" s="94">
        <v>1.6044724953</v>
      </c>
      <c r="AA42" s="103">
        <v>22</v>
      </c>
      <c r="AB42" s="103">
        <v>128</v>
      </c>
      <c r="AC42" s="104">
        <v>0.17075820920000001</v>
      </c>
      <c r="AD42" s="94">
        <v>0.1122451049</v>
      </c>
      <c r="AE42" s="94">
        <v>0.25977405469999998</v>
      </c>
      <c r="AF42" s="94">
        <v>6.6010812799999999E-2</v>
      </c>
      <c r="AG42" s="96">
        <v>0.171875</v>
      </c>
      <c r="AH42" s="94">
        <v>0.113171203</v>
      </c>
      <c r="AI42" s="94">
        <v>0.26102943899999997</v>
      </c>
      <c r="AJ42" s="94">
        <v>0.67467096579999997</v>
      </c>
      <c r="AK42" s="94">
        <v>0.44348388090000002</v>
      </c>
      <c r="AL42" s="94">
        <v>1.0263753243</v>
      </c>
      <c r="AM42" s="94">
        <v>1.52200471E-2</v>
      </c>
      <c r="AN42" s="94">
        <v>0.51473847279999996</v>
      </c>
      <c r="AO42" s="94">
        <v>0.30108094390000001</v>
      </c>
      <c r="AP42" s="94">
        <v>0.88001482890000005</v>
      </c>
      <c r="AQ42" s="94">
        <v>0.76246817519999999</v>
      </c>
      <c r="AR42" s="94">
        <v>0.92931754560000002</v>
      </c>
      <c r="AS42" s="94">
        <v>0.57771810599999995</v>
      </c>
      <c r="AT42" s="94">
        <v>1.4949005259000001</v>
      </c>
      <c r="AU42" s="93" t="s">
        <v>28</v>
      </c>
      <c r="AV42" s="93" t="s">
        <v>28</v>
      </c>
      <c r="AW42" s="93" t="s">
        <v>28</v>
      </c>
      <c r="AX42" s="93" t="s">
        <v>28</v>
      </c>
      <c r="AY42" s="93" t="s">
        <v>28</v>
      </c>
      <c r="AZ42" s="93" t="s">
        <v>28</v>
      </c>
      <c r="BA42" s="93" t="s">
        <v>28</v>
      </c>
      <c r="BB42" s="93" t="s">
        <v>28</v>
      </c>
      <c r="BC42" s="105" t="s">
        <v>28</v>
      </c>
      <c r="BD42" s="106">
        <v>34</v>
      </c>
      <c r="BE42" s="106">
        <v>34</v>
      </c>
      <c r="BF42" s="106">
        <v>22</v>
      </c>
    </row>
    <row r="43" spans="1:93" x14ac:dyDescent="0.3">
      <c r="A43" s="9"/>
      <c r="B43" t="s">
        <v>140</v>
      </c>
      <c r="C43" s="93">
        <v>9</v>
      </c>
      <c r="D43" s="103">
        <v>17</v>
      </c>
      <c r="E43" s="104">
        <v>0.51344532529999998</v>
      </c>
      <c r="F43" s="94">
        <v>0.26683838209999999</v>
      </c>
      <c r="G43" s="94">
        <v>0.98796170169999997</v>
      </c>
      <c r="H43" s="94">
        <v>0.1062851205</v>
      </c>
      <c r="I43" s="96">
        <v>0.52941176469999995</v>
      </c>
      <c r="J43" s="94">
        <v>0.27546075930000002</v>
      </c>
      <c r="K43" s="94">
        <v>1.0174836419</v>
      </c>
      <c r="L43" s="94">
        <v>1.7148820615</v>
      </c>
      <c r="M43" s="94">
        <v>0.89122703479999998</v>
      </c>
      <c r="N43" s="94">
        <v>3.2997433538999998</v>
      </c>
      <c r="O43" s="103">
        <v>9</v>
      </c>
      <c r="P43" s="103">
        <v>21</v>
      </c>
      <c r="Q43" s="104">
        <v>0.4136513933</v>
      </c>
      <c r="R43" s="94">
        <v>0.21500773519999999</v>
      </c>
      <c r="S43" s="94">
        <v>0.79582008979999996</v>
      </c>
      <c r="T43" s="94">
        <v>0.28715211950000002</v>
      </c>
      <c r="U43" s="96">
        <v>0.42857142860000003</v>
      </c>
      <c r="V43" s="94">
        <v>0.2229920433</v>
      </c>
      <c r="W43" s="94">
        <v>0.82367723390000003</v>
      </c>
      <c r="X43" s="94">
        <v>1.4266870763999999</v>
      </c>
      <c r="Y43" s="94">
        <v>0.74156345700000004</v>
      </c>
      <c r="Z43" s="94">
        <v>2.7447900714000002</v>
      </c>
      <c r="AA43" s="103">
        <v>9</v>
      </c>
      <c r="AB43" s="103">
        <v>24</v>
      </c>
      <c r="AC43" s="104">
        <v>0.37049138910000001</v>
      </c>
      <c r="AD43" s="94">
        <v>0.19256163840000001</v>
      </c>
      <c r="AE43" s="94">
        <v>0.71283081400000003</v>
      </c>
      <c r="AF43" s="94">
        <v>0.25376763200000002</v>
      </c>
      <c r="AG43" s="96">
        <v>0.375</v>
      </c>
      <c r="AH43" s="94">
        <v>0.19511803790000001</v>
      </c>
      <c r="AI43" s="94">
        <v>0.72071757970000005</v>
      </c>
      <c r="AJ43" s="94">
        <v>1.4638229369</v>
      </c>
      <c r="AK43" s="94">
        <v>0.76081698870000003</v>
      </c>
      <c r="AL43" s="94">
        <v>2.8164165924</v>
      </c>
      <c r="AM43" s="94">
        <v>0.81518191549999997</v>
      </c>
      <c r="AN43" s="94">
        <v>0.89566092399999997</v>
      </c>
      <c r="AO43" s="94">
        <v>0.35552303070000002</v>
      </c>
      <c r="AP43" s="94">
        <v>2.2564177882999998</v>
      </c>
      <c r="AQ43" s="94">
        <v>0.64662440259999998</v>
      </c>
      <c r="AR43" s="94">
        <v>0.80563863950000003</v>
      </c>
      <c r="AS43" s="94">
        <v>0.3197991899</v>
      </c>
      <c r="AT43" s="94">
        <v>2.0295661709999999</v>
      </c>
      <c r="AU43" s="93" t="s">
        <v>28</v>
      </c>
      <c r="AV43" s="93" t="s">
        <v>28</v>
      </c>
      <c r="AW43" s="93" t="s">
        <v>28</v>
      </c>
      <c r="AX43" s="93" t="s">
        <v>28</v>
      </c>
      <c r="AY43" s="93" t="s">
        <v>28</v>
      </c>
      <c r="AZ43" s="93" t="s">
        <v>28</v>
      </c>
      <c r="BA43" s="93" t="s">
        <v>28</v>
      </c>
      <c r="BB43" s="93" t="s">
        <v>28</v>
      </c>
      <c r="BC43" s="105" t="s">
        <v>28</v>
      </c>
      <c r="BD43" s="106">
        <v>9</v>
      </c>
      <c r="BE43" s="106">
        <v>9</v>
      </c>
      <c r="BF43" s="106">
        <v>9</v>
      </c>
    </row>
    <row r="44" spans="1:93" x14ac:dyDescent="0.3">
      <c r="A44" s="9"/>
      <c r="B44" t="s">
        <v>137</v>
      </c>
      <c r="C44" s="93" t="s">
        <v>28</v>
      </c>
      <c r="D44" s="103" t="s">
        <v>28</v>
      </c>
      <c r="E44" s="104" t="s">
        <v>28</v>
      </c>
      <c r="F44" s="94" t="s">
        <v>28</v>
      </c>
      <c r="G44" s="94" t="s">
        <v>28</v>
      </c>
      <c r="H44" s="94" t="s">
        <v>28</v>
      </c>
      <c r="I44" s="96" t="s">
        <v>28</v>
      </c>
      <c r="J44" s="94" t="s">
        <v>28</v>
      </c>
      <c r="K44" s="94" t="s">
        <v>28</v>
      </c>
      <c r="L44" s="94" t="s">
        <v>28</v>
      </c>
      <c r="M44" s="94" t="s">
        <v>28</v>
      </c>
      <c r="N44" s="94" t="s">
        <v>28</v>
      </c>
      <c r="O44" s="103">
        <v>8</v>
      </c>
      <c r="P44" s="103">
        <v>28</v>
      </c>
      <c r="Q44" s="104">
        <v>0.27380599100000003</v>
      </c>
      <c r="R44" s="94">
        <v>0.1367969808</v>
      </c>
      <c r="S44" s="94">
        <v>0.5480363694</v>
      </c>
      <c r="T44" s="94">
        <v>0.87154399920000003</v>
      </c>
      <c r="U44" s="96">
        <v>0.28571428570000001</v>
      </c>
      <c r="V44" s="94">
        <v>0.1428850411</v>
      </c>
      <c r="W44" s="94">
        <v>0.5713170004</v>
      </c>
      <c r="X44" s="94">
        <v>0.94435912749999995</v>
      </c>
      <c r="Y44" s="94">
        <v>0.47181391830000002</v>
      </c>
      <c r="Z44" s="94">
        <v>1.8901819704</v>
      </c>
      <c r="AA44" s="103" t="s">
        <v>28</v>
      </c>
      <c r="AB44" s="103" t="s">
        <v>28</v>
      </c>
      <c r="AC44" s="104" t="s">
        <v>28</v>
      </c>
      <c r="AD44" s="94" t="s">
        <v>28</v>
      </c>
      <c r="AE44" s="94" t="s">
        <v>28</v>
      </c>
      <c r="AF44" s="94" t="s">
        <v>28</v>
      </c>
      <c r="AG44" s="96" t="s">
        <v>28</v>
      </c>
      <c r="AH44" s="94" t="s">
        <v>28</v>
      </c>
      <c r="AI44" s="94" t="s">
        <v>28</v>
      </c>
      <c r="AJ44" s="94" t="s">
        <v>28</v>
      </c>
      <c r="AK44" s="94" t="s">
        <v>28</v>
      </c>
      <c r="AL44" s="94" t="s">
        <v>28</v>
      </c>
      <c r="AM44" s="94">
        <v>0.3454325137</v>
      </c>
      <c r="AN44" s="94">
        <v>0.56113697389999995</v>
      </c>
      <c r="AO44" s="94">
        <v>0.16896370920000001</v>
      </c>
      <c r="AP44" s="94">
        <v>1.8635641046</v>
      </c>
      <c r="AQ44" s="94">
        <v>0.69342867019999999</v>
      </c>
      <c r="AR44" s="94">
        <v>1.2730404482</v>
      </c>
      <c r="AS44" s="94">
        <v>0.3833317537</v>
      </c>
      <c r="AT44" s="94">
        <v>4.2277530286999996</v>
      </c>
      <c r="AU44" s="93" t="s">
        <v>28</v>
      </c>
      <c r="AV44" s="93" t="s">
        <v>28</v>
      </c>
      <c r="AW44" s="93" t="s">
        <v>28</v>
      </c>
      <c r="AX44" s="93" t="s">
        <v>28</v>
      </c>
      <c r="AY44" s="93" t="s">
        <v>28</v>
      </c>
      <c r="AZ44" s="93" t="s">
        <v>420</v>
      </c>
      <c r="BA44" s="93" t="s">
        <v>28</v>
      </c>
      <c r="BB44" s="93" t="s">
        <v>420</v>
      </c>
      <c r="BC44" s="105" t="s">
        <v>421</v>
      </c>
      <c r="BD44" s="106" t="s">
        <v>28</v>
      </c>
      <c r="BE44" s="106">
        <v>8</v>
      </c>
      <c r="BF44" s="106" t="s">
        <v>28</v>
      </c>
    </row>
    <row r="45" spans="1:93" x14ac:dyDescent="0.3">
      <c r="A45" s="9"/>
      <c r="B45" t="s">
        <v>139</v>
      </c>
      <c r="C45" s="93">
        <v>13</v>
      </c>
      <c r="D45" s="103">
        <v>38</v>
      </c>
      <c r="E45" s="104">
        <v>0.33657276749999998</v>
      </c>
      <c r="F45" s="94">
        <v>0.19516002399999999</v>
      </c>
      <c r="G45" s="94">
        <v>0.58045303290000005</v>
      </c>
      <c r="H45" s="94">
        <v>0.67388537859999997</v>
      </c>
      <c r="I45" s="96">
        <v>0.34210526320000001</v>
      </c>
      <c r="J45" s="94">
        <v>0.1986455882</v>
      </c>
      <c r="K45" s="94">
        <v>0.58916994889999996</v>
      </c>
      <c r="L45" s="94">
        <v>1.1241364424</v>
      </c>
      <c r="M45" s="94">
        <v>0.65182485410000002</v>
      </c>
      <c r="N45" s="94">
        <v>1.9386844998999999</v>
      </c>
      <c r="O45" s="103">
        <v>16</v>
      </c>
      <c r="P45" s="103">
        <v>61</v>
      </c>
      <c r="Q45" s="104">
        <v>0.25469404210000002</v>
      </c>
      <c r="R45" s="94">
        <v>0.15582001609999999</v>
      </c>
      <c r="S45" s="94">
        <v>0.41630758820000002</v>
      </c>
      <c r="T45" s="94">
        <v>0.60517266030000005</v>
      </c>
      <c r="U45" s="96">
        <v>0.26229508200000001</v>
      </c>
      <c r="V45" s="94">
        <v>0.1606903371</v>
      </c>
      <c r="W45" s="94">
        <v>0.42814466169999998</v>
      </c>
      <c r="X45" s="94">
        <v>0.87844185760000004</v>
      </c>
      <c r="Y45" s="94">
        <v>0.53742452409999997</v>
      </c>
      <c r="Z45" s="94">
        <v>1.4358483147000001</v>
      </c>
      <c r="AA45" s="103">
        <v>15</v>
      </c>
      <c r="AB45" s="103">
        <v>63</v>
      </c>
      <c r="AC45" s="104">
        <v>0.23522134680000001</v>
      </c>
      <c r="AD45" s="94">
        <v>0.1416074973</v>
      </c>
      <c r="AE45" s="94">
        <v>0.39072141690000001</v>
      </c>
      <c r="AF45" s="94">
        <v>0.77724114879999995</v>
      </c>
      <c r="AG45" s="96">
        <v>0.2380952381</v>
      </c>
      <c r="AH45" s="94">
        <v>0.14353949569999999</v>
      </c>
      <c r="AI45" s="94">
        <v>0.39493898259999999</v>
      </c>
      <c r="AJ45" s="94">
        <v>0.92936681619999995</v>
      </c>
      <c r="AK45" s="94">
        <v>0.55949560149999999</v>
      </c>
      <c r="AL45" s="94">
        <v>1.5437524024</v>
      </c>
      <c r="AM45" s="94">
        <v>0.82485698740000002</v>
      </c>
      <c r="AN45" s="94">
        <v>0.92354475540000003</v>
      </c>
      <c r="AO45" s="94">
        <v>0.4566004662</v>
      </c>
      <c r="AP45" s="94">
        <v>1.8680114856000001</v>
      </c>
      <c r="AQ45" s="94">
        <v>0.45534618129999999</v>
      </c>
      <c r="AR45" s="94">
        <v>0.75672801460000005</v>
      </c>
      <c r="AS45" s="94">
        <v>0.36400326840000002</v>
      </c>
      <c r="AT45" s="94">
        <v>1.573165237</v>
      </c>
      <c r="AU45" s="93" t="s">
        <v>28</v>
      </c>
      <c r="AV45" s="93" t="s">
        <v>28</v>
      </c>
      <c r="AW45" s="93" t="s">
        <v>28</v>
      </c>
      <c r="AX45" s="93" t="s">
        <v>28</v>
      </c>
      <c r="AY45" s="93" t="s">
        <v>28</v>
      </c>
      <c r="AZ45" s="93" t="s">
        <v>28</v>
      </c>
      <c r="BA45" s="93" t="s">
        <v>28</v>
      </c>
      <c r="BB45" s="93" t="s">
        <v>28</v>
      </c>
      <c r="BC45" s="105" t="s">
        <v>28</v>
      </c>
      <c r="BD45" s="106">
        <v>13</v>
      </c>
      <c r="BE45" s="106">
        <v>16</v>
      </c>
      <c r="BF45" s="106">
        <v>15</v>
      </c>
    </row>
    <row r="46" spans="1:93" x14ac:dyDescent="0.3">
      <c r="A46" s="9"/>
      <c r="B46" t="s">
        <v>143</v>
      </c>
      <c r="C46" s="93">
        <v>9</v>
      </c>
      <c r="D46" s="103">
        <v>17</v>
      </c>
      <c r="E46" s="104">
        <v>0.51770640450000005</v>
      </c>
      <c r="F46" s="94">
        <v>0.26905883889999999</v>
      </c>
      <c r="G46" s="94">
        <v>0.99613869730000004</v>
      </c>
      <c r="H46" s="94">
        <v>0.10102112689999999</v>
      </c>
      <c r="I46" s="96">
        <v>0.52941176469999995</v>
      </c>
      <c r="J46" s="94">
        <v>0.27546075930000002</v>
      </c>
      <c r="K46" s="94">
        <v>1.0174836419</v>
      </c>
      <c r="L46" s="94">
        <v>1.7291138559000001</v>
      </c>
      <c r="M46" s="94">
        <v>0.89864325089999997</v>
      </c>
      <c r="N46" s="94">
        <v>3.3270541157000002</v>
      </c>
      <c r="O46" s="103">
        <v>8</v>
      </c>
      <c r="P46" s="103">
        <v>21</v>
      </c>
      <c r="Q46" s="104">
        <v>0.35858236789999998</v>
      </c>
      <c r="R46" s="94">
        <v>0.17914791990000001</v>
      </c>
      <c r="S46" s="94">
        <v>0.71773825030000005</v>
      </c>
      <c r="T46" s="94">
        <v>0.54840587529999996</v>
      </c>
      <c r="U46" s="96">
        <v>0.38095238100000001</v>
      </c>
      <c r="V46" s="94">
        <v>0.19051338809999999</v>
      </c>
      <c r="W46" s="94">
        <v>0.76175600050000003</v>
      </c>
      <c r="X46" s="94">
        <v>1.2367535525</v>
      </c>
      <c r="Y46" s="94">
        <v>0.61788265740000003</v>
      </c>
      <c r="Z46" s="94">
        <v>2.4754851609999999</v>
      </c>
      <c r="AA46" s="103">
        <v>13</v>
      </c>
      <c r="AB46" s="103">
        <v>28</v>
      </c>
      <c r="AC46" s="104">
        <v>0.45541589900000001</v>
      </c>
      <c r="AD46" s="94">
        <v>0.26409344639999999</v>
      </c>
      <c r="AE46" s="94">
        <v>0.78534187020000001</v>
      </c>
      <c r="AF46" s="94">
        <v>3.4607763299999997E-2</v>
      </c>
      <c r="AG46" s="96">
        <v>0.46428571429999999</v>
      </c>
      <c r="AH46" s="94">
        <v>0.26959044119999998</v>
      </c>
      <c r="AI46" s="94">
        <v>0.79958778779999995</v>
      </c>
      <c r="AJ46" s="94">
        <v>1.7993623021</v>
      </c>
      <c r="AK46" s="94">
        <v>1.0434413745</v>
      </c>
      <c r="AL46" s="94">
        <v>3.1029100180999998</v>
      </c>
      <c r="AM46" s="94">
        <v>0.59474386410000002</v>
      </c>
      <c r="AN46" s="94">
        <v>1.2700454338</v>
      </c>
      <c r="AO46" s="94">
        <v>0.52639982399999996</v>
      </c>
      <c r="AP46" s="94">
        <v>3.0642400137000001</v>
      </c>
      <c r="AQ46" s="94">
        <v>0.4497793034</v>
      </c>
      <c r="AR46" s="94">
        <v>0.69263653069999997</v>
      </c>
      <c r="AS46" s="94">
        <v>0.26723278579999998</v>
      </c>
      <c r="AT46" s="94">
        <v>1.7952339278</v>
      </c>
      <c r="AU46" s="93" t="s">
        <v>28</v>
      </c>
      <c r="AV46" s="93" t="s">
        <v>28</v>
      </c>
      <c r="AW46" s="93" t="s">
        <v>28</v>
      </c>
      <c r="AX46" s="93" t="s">
        <v>28</v>
      </c>
      <c r="AY46" s="93" t="s">
        <v>28</v>
      </c>
      <c r="AZ46" s="93" t="s">
        <v>28</v>
      </c>
      <c r="BA46" s="93" t="s">
        <v>28</v>
      </c>
      <c r="BB46" s="93" t="s">
        <v>28</v>
      </c>
      <c r="BC46" s="105" t="s">
        <v>28</v>
      </c>
      <c r="BD46" s="106">
        <v>9</v>
      </c>
      <c r="BE46" s="106">
        <v>8</v>
      </c>
      <c r="BF46" s="106">
        <v>13</v>
      </c>
    </row>
    <row r="47" spans="1:93" x14ac:dyDescent="0.3">
      <c r="A47" s="9"/>
      <c r="B47" t="s">
        <v>145</v>
      </c>
      <c r="C47" s="93">
        <v>30</v>
      </c>
      <c r="D47" s="103">
        <v>61</v>
      </c>
      <c r="E47" s="104">
        <v>0.45809739560000001</v>
      </c>
      <c r="F47" s="94">
        <v>0.31960503740000001</v>
      </c>
      <c r="G47" s="94">
        <v>0.65660174049999998</v>
      </c>
      <c r="H47" s="94">
        <v>2.05904191E-2</v>
      </c>
      <c r="I47" s="96">
        <v>0.49180327870000001</v>
      </c>
      <c r="J47" s="94">
        <v>0.34386184650000001</v>
      </c>
      <c r="K47" s="94">
        <v>0.70339430609999998</v>
      </c>
      <c r="L47" s="94">
        <v>1.5300227063</v>
      </c>
      <c r="M47" s="94">
        <v>1.067465061</v>
      </c>
      <c r="N47" s="94">
        <v>2.1930174272</v>
      </c>
      <c r="O47" s="103">
        <v>26</v>
      </c>
      <c r="P47" s="103">
        <v>62</v>
      </c>
      <c r="Q47" s="104">
        <v>0.39818710950000002</v>
      </c>
      <c r="R47" s="94">
        <v>0.27063958859999998</v>
      </c>
      <c r="S47" s="94">
        <v>0.5858454595</v>
      </c>
      <c r="T47" s="94">
        <v>0.1073245951</v>
      </c>
      <c r="U47" s="96">
        <v>0.41935483870000001</v>
      </c>
      <c r="V47" s="94">
        <v>0.28552707840000002</v>
      </c>
      <c r="W47" s="94">
        <v>0.6159082414</v>
      </c>
      <c r="X47" s="94">
        <v>1.3733506336000001</v>
      </c>
      <c r="Y47" s="94">
        <v>0.93343817939999996</v>
      </c>
      <c r="Z47" s="94">
        <v>2.0205858347999999</v>
      </c>
      <c r="AA47" s="103">
        <v>23</v>
      </c>
      <c r="AB47" s="103">
        <v>64</v>
      </c>
      <c r="AC47" s="104">
        <v>0.34612822729999998</v>
      </c>
      <c r="AD47" s="94">
        <v>0.22960616419999999</v>
      </c>
      <c r="AE47" s="94">
        <v>0.52178368210000003</v>
      </c>
      <c r="AF47" s="94">
        <v>0.1349683944</v>
      </c>
      <c r="AG47" s="96">
        <v>0.359375</v>
      </c>
      <c r="AH47" s="94">
        <v>0.2388141584</v>
      </c>
      <c r="AI47" s="94">
        <v>0.54079871759999998</v>
      </c>
      <c r="AJ47" s="94">
        <v>1.3675633312</v>
      </c>
      <c r="AK47" s="94">
        <v>0.90718105579999997</v>
      </c>
      <c r="AL47" s="94">
        <v>2.0615834657000001</v>
      </c>
      <c r="AM47" s="94">
        <v>0.62450779599999995</v>
      </c>
      <c r="AN47" s="94">
        <v>0.86926025250000005</v>
      </c>
      <c r="AO47" s="94">
        <v>0.49601049920000001</v>
      </c>
      <c r="AP47" s="94">
        <v>1.5233818394</v>
      </c>
      <c r="AQ47" s="94">
        <v>0.60091704010000002</v>
      </c>
      <c r="AR47" s="94">
        <v>0.86921932609999997</v>
      </c>
      <c r="AS47" s="94">
        <v>0.51410290299999994</v>
      </c>
      <c r="AT47" s="94">
        <v>1.4696323098999999</v>
      </c>
      <c r="AU47" s="93" t="s">
        <v>28</v>
      </c>
      <c r="AV47" s="93" t="s">
        <v>28</v>
      </c>
      <c r="AW47" s="93" t="s">
        <v>28</v>
      </c>
      <c r="AX47" s="93" t="s">
        <v>28</v>
      </c>
      <c r="AY47" s="93" t="s">
        <v>28</v>
      </c>
      <c r="AZ47" s="93" t="s">
        <v>28</v>
      </c>
      <c r="BA47" s="93" t="s">
        <v>28</v>
      </c>
      <c r="BB47" s="93" t="s">
        <v>28</v>
      </c>
      <c r="BC47" s="105" t="s">
        <v>28</v>
      </c>
      <c r="BD47" s="106">
        <v>30</v>
      </c>
      <c r="BE47" s="106">
        <v>26</v>
      </c>
      <c r="BF47" s="106">
        <v>23</v>
      </c>
      <c r="BQ47" s="45"/>
      <c r="CO47" s="4"/>
    </row>
    <row r="48" spans="1:93" x14ac:dyDescent="0.3">
      <c r="A48" s="9"/>
      <c r="B48" t="s">
        <v>97</v>
      </c>
      <c r="C48" s="93">
        <v>11</v>
      </c>
      <c r="D48" s="103">
        <v>41</v>
      </c>
      <c r="E48" s="104">
        <v>0.26577824179999998</v>
      </c>
      <c r="F48" s="94">
        <v>0.14699881049999999</v>
      </c>
      <c r="G48" s="94">
        <v>0.48053500249999997</v>
      </c>
      <c r="H48" s="94">
        <v>0.69337853049999998</v>
      </c>
      <c r="I48" s="96">
        <v>0.26829268290000002</v>
      </c>
      <c r="J48" s="94">
        <v>0.1485805312</v>
      </c>
      <c r="K48" s="94">
        <v>0.48445757420000002</v>
      </c>
      <c r="L48" s="94">
        <v>0.88768621830000005</v>
      </c>
      <c r="M48" s="94">
        <v>0.4909687767</v>
      </c>
      <c r="N48" s="94">
        <v>1.6049632066999999</v>
      </c>
      <c r="O48" s="103">
        <v>10</v>
      </c>
      <c r="P48" s="103">
        <v>45</v>
      </c>
      <c r="Q48" s="104">
        <v>0.2116888961</v>
      </c>
      <c r="R48" s="94">
        <v>0.11377599870000001</v>
      </c>
      <c r="S48" s="94">
        <v>0.3938632862</v>
      </c>
      <c r="T48" s="94">
        <v>0.3207347968</v>
      </c>
      <c r="U48" s="96">
        <v>0.22222222220000001</v>
      </c>
      <c r="V48" s="94">
        <v>0.1195677134</v>
      </c>
      <c r="W48" s="94">
        <v>0.41301045790000002</v>
      </c>
      <c r="X48" s="94">
        <v>0.73011675340000004</v>
      </c>
      <c r="Y48" s="94">
        <v>0.3924143605</v>
      </c>
      <c r="Z48" s="94">
        <v>1.3584377315</v>
      </c>
      <c r="AA48" s="103">
        <v>13</v>
      </c>
      <c r="AB48" s="103">
        <v>79</v>
      </c>
      <c r="AC48" s="104">
        <v>0.16271821550000001</v>
      </c>
      <c r="AD48" s="94">
        <v>9.4360354199999996E-2</v>
      </c>
      <c r="AE48" s="94">
        <v>0.28059684470000001</v>
      </c>
      <c r="AF48" s="94">
        <v>0.1120658435</v>
      </c>
      <c r="AG48" s="96">
        <v>0.164556962</v>
      </c>
      <c r="AH48" s="94">
        <v>9.5551042399999994E-2</v>
      </c>
      <c r="AI48" s="94">
        <v>0.28339820329999998</v>
      </c>
      <c r="AJ48" s="94">
        <v>0.64290470190000004</v>
      </c>
      <c r="AK48" s="94">
        <v>0.3728206778</v>
      </c>
      <c r="AL48" s="94">
        <v>1.1086468115000001</v>
      </c>
      <c r="AM48" s="94">
        <v>0.53165938660000001</v>
      </c>
      <c r="AN48" s="94">
        <v>0.76866674850000005</v>
      </c>
      <c r="AO48" s="94">
        <v>0.33704774659999998</v>
      </c>
      <c r="AP48" s="94">
        <v>1.7530114835999999</v>
      </c>
      <c r="AQ48" s="94">
        <v>0.60253756339999998</v>
      </c>
      <c r="AR48" s="94">
        <v>0.79648693110000002</v>
      </c>
      <c r="AS48" s="94">
        <v>0.3382555639</v>
      </c>
      <c r="AT48" s="94">
        <v>1.8754796642</v>
      </c>
      <c r="AU48" s="93" t="s">
        <v>28</v>
      </c>
      <c r="AV48" s="93" t="s">
        <v>28</v>
      </c>
      <c r="AW48" s="93" t="s">
        <v>28</v>
      </c>
      <c r="AX48" s="93" t="s">
        <v>28</v>
      </c>
      <c r="AY48" s="93" t="s">
        <v>28</v>
      </c>
      <c r="AZ48" s="93" t="s">
        <v>28</v>
      </c>
      <c r="BA48" s="93" t="s">
        <v>28</v>
      </c>
      <c r="BB48" s="93" t="s">
        <v>28</v>
      </c>
      <c r="BC48" s="105" t="s">
        <v>28</v>
      </c>
      <c r="BD48" s="106">
        <v>11</v>
      </c>
      <c r="BE48" s="106">
        <v>10</v>
      </c>
      <c r="BF48" s="106">
        <v>13</v>
      </c>
    </row>
    <row r="49" spans="1:93" x14ac:dyDescent="0.3">
      <c r="A49" s="9"/>
      <c r="B49" t="s">
        <v>144</v>
      </c>
      <c r="C49" s="93">
        <v>14</v>
      </c>
      <c r="D49" s="103">
        <v>37</v>
      </c>
      <c r="E49" s="104">
        <v>0.35226776539999999</v>
      </c>
      <c r="F49" s="94">
        <v>0.20832040600000001</v>
      </c>
      <c r="G49" s="94">
        <v>0.59568133990000005</v>
      </c>
      <c r="H49" s="94">
        <v>0.54409176150000005</v>
      </c>
      <c r="I49" s="96">
        <v>0.37837837839999999</v>
      </c>
      <c r="J49" s="94">
        <v>0.22409549710000001</v>
      </c>
      <c r="K49" s="94">
        <v>0.63888029469999996</v>
      </c>
      <c r="L49" s="94">
        <v>1.1765569614</v>
      </c>
      <c r="M49" s="94">
        <v>0.69577988079999997</v>
      </c>
      <c r="N49" s="94">
        <v>1.9895462943</v>
      </c>
      <c r="O49" s="103">
        <v>16</v>
      </c>
      <c r="P49" s="103">
        <v>47</v>
      </c>
      <c r="Q49" s="104">
        <v>0.31476419680000001</v>
      </c>
      <c r="R49" s="94">
        <v>0.19254963359999999</v>
      </c>
      <c r="S49" s="94">
        <v>0.51455044449999998</v>
      </c>
      <c r="T49" s="94">
        <v>0.74318984489999995</v>
      </c>
      <c r="U49" s="96">
        <v>0.34042553190000002</v>
      </c>
      <c r="V49" s="94">
        <v>0.2085555439</v>
      </c>
      <c r="W49" s="94">
        <v>0.55567711419999999</v>
      </c>
      <c r="X49" s="94">
        <v>1.0856243177</v>
      </c>
      <c r="Y49" s="94">
        <v>0.66410527880000003</v>
      </c>
      <c r="Z49" s="94">
        <v>1.7746887384000001</v>
      </c>
      <c r="AA49" s="103">
        <v>26</v>
      </c>
      <c r="AB49" s="103">
        <v>82</v>
      </c>
      <c r="AC49" s="104">
        <v>0.30493579700000001</v>
      </c>
      <c r="AD49" s="94">
        <v>0.20722757920000001</v>
      </c>
      <c r="AE49" s="94">
        <v>0.44871363479999998</v>
      </c>
      <c r="AF49" s="94">
        <v>0.34446414139999998</v>
      </c>
      <c r="AG49" s="96">
        <v>0.31707317070000002</v>
      </c>
      <c r="AH49" s="94">
        <v>0.21588632760000001</v>
      </c>
      <c r="AI49" s="94">
        <v>0.46568671909999998</v>
      </c>
      <c r="AJ49" s="94">
        <v>1.204810765</v>
      </c>
      <c r="AK49" s="94">
        <v>0.81876257460000001</v>
      </c>
      <c r="AL49" s="94">
        <v>1.7728814489</v>
      </c>
      <c r="AM49" s="94">
        <v>0.92047788559999999</v>
      </c>
      <c r="AN49" s="94">
        <v>0.96877535680000004</v>
      </c>
      <c r="AO49" s="94">
        <v>0.51969129719999996</v>
      </c>
      <c r="AP49" s="94">
        <v>1.8059292065000001</v>
      </c>
      <c r="AQ49" s="94">
        <v>0.7583928539</v>
      </c>
      <c r="AR49" s="94">
        <v>0.89353675710000002</v>
      </c>
      <c r="AS49" s="94">
        <v>0.43611664690000002</v>
      </c>
      <c r="AT49" s="94">
        <v>1.8307210743</v>
      </c>
      <c r="AU49" s="93" t="s">
        <v>28</v>
      </c>
      <c r="AV49" s="93" t="s">
        <v>28</v>
      </c>
      <c r="AW49" s="93" t="s">
        <v>28</v>
      </c>
      <c r="AX49" s="93" t="s">
        <v>28</v>
      </c>
      <c r="AY49" s="93" t="s">
        <v>28</v>
      </c>
      <c r="AZ49" s="93" t="s">
        <v>28</v>
      </c>
      <c r="BA49" s="93" t="s">
        <v>28</v>
      </c>
      <c r="BB49" s="93" t="s">
        <v>28</v>
      </c>
      <c r="BC49" s="105" t="s">
        <v>28</v>
      </c>
      <c r="BD49" s="106">
        <v>14</v>
      </c>
      <c r="BE49" s="106">
        <v>16</v>
      </c>
      <c r="BF49" s="106">
        <v>26</v>
      </c>
      <c r="BQ49" s="45"/>
    </row>
    <row r="50" spans="1:93" x14ac:dyDescent="0.3">
      <c r="A50" s="9"/>
      <c r="B50" t="s">
        <v>146</v>
      </c>
      <c r="C50" s="93">
        <v>23</v>
      </c>
      <c r="D50" s="103">
        <v>45</v>
      </c>
      <c r="E50" s="104">
        <v>0.49264768060000003</v>
      </c>
      <c r="F50" s="94">
        <v>0.32677442000000001</v>
      </c>
      <c r="G50" s="94">
        <v>0.74271951010000004</v>
      </c>
      <c r="H50" s="94">
        <v>1.74268658E-2</v>
      </c>
      <c r="I50" s="96">
        <v>0.51111111109999996</v>
      </c>
      <c r="J50" s="94">
        <v>0.33964680310000001</v>
      </c>
      <c r="K50" s="94">
        <v>0.7691359539</v>
      </c>
      <c r="L50" s="94">
        <v>1.6454189538999999</v>
      </c>
      <c r="M50" s="94">
        <v>1.0914104452</v>
      </c>
      <c r="N50" s="94">
        <v>2.4806465302</v>
      </c>
      <c r="O50" s="103">
        <v>23</v>
      </c>
      <c r="P50" s="103">
        <v>52</v>
      </c>
      <c r="Q50" s="104">
        <v>0.41699350239999999</v>
      </c>
      <c r="R50" s="94">
        <v>0.27663049200000001</v>
      </c>
      <c r="S50" s="94">
        <v>0.62857705900000005</v>
      </c>
      <c r="T50" s="94">
        <v>8.2640785499999994E-2</v>
      </c>
      <c r="U50" s="96">
        <v>0.4423076923</v>
      </c>
      <c r="V50" s="94">
        <v>0.29392511809999999</v>
      </c>
      <c r="W50" s="94">
        <v>0.66559842160000005</v>
      </c>
      <c r="X50" s="94">
        <v>1.4382140385</v>
      </c>
      <c r="Y50" s="94">
        <v>0.95410085469999995</v>
      </c>
      <c r="Z50" s="94">
        <v>2.1679674747000002</v>
      </c>
      <c r="AA50" s="103">
        <v>17</v>
      </c>
      <c r="AB50" s="103">
        <v>53</v>
      </c>
      <c r="AC50" s="104">
        <v>0.30541860279999999</v>
      </c>
      <c r="AD50" s="94">
        <v>0.18956805369999999</v>
      </c>
      <c r="AE50" s="94">
        <v>0.49206879059999997</v>
      </c>
      <c r="AF50" s="94">
        <v>0.43999995489999999</v>
      </c>
      <c r="AG50" s="96">
        <v>0.32075471700000002</v>
      </c>
      <c r="AH50" s="94">
        <v>0.19940055070000001</v>
      </c>
      <c r="AI50" s="94">
        <v>0.51596441479999999</v>
      </c>
      <c r="AJ50" s="94">
        <v>1.2067183453999999</v>
      </c>
      <c r="AK50" s="94">
        <v>0.74898924300000003</v>
      </c>
      <c r="AL50" s="94">
        <v>1.9441790104000001</v>
      </c>
      <c r="AM50" s="94">
        <v>0.33028009590000001</v>
      </c>
      <c r="AN50" s="94">
        <v>0.73243012409999997</v>
      </c>
      <c r="AO50" s="94">
        <v>0.39130161810000003</v>
      </c>
      <c r="AP50" s="94">
        <v>1.3709472740999999</v>
      </c>
      <c r="AQ50" s="94">
        <v>0.57182315380000004</v>
      </c>
      <c r="AR50" s="94">
        <v>0.84643350390000005</v>
      </c>
      <c r="AS50" s="94">
        <v>0.47487447729999999</v>
      </c>
      <c r="AT50" s="94">
        <v>1.5087137985000001</v>
      </c>
      <c r="AU50" s="93" t="s">
        <v>28</v>
      </c>
      <c r="AV50" s="93" t="s">
        <v>28</v>
      </c>
      <c r="AW50" s="93" t="s">
        <v>28</v>
      </c>
      <c r="AX50" s="93" t="s">
        <v>28</v>
      </c>
      <c r="AY50" s="93" t="s">
        <v>28</v>
      </c>
      <c r="AZ50" s="93" t="s">
        <v>28</v>
      </c>
      <c r="BA50" s="93" t="s">
        <v>28</v>
      </c>
      <c r="BB50" s="93" t="s">
        <v>28</v>
      </c>
      <c r="BC50" s="105" t="s">
        <v>28</v>
      </c>
      <c r="BD50" s="106">
        <v>23</v>
      </c>
      <c r="BE50" s="106">
        <v>23</v>
      </c>
      <c r="BF50" s="106">
        <v>17</v>
      </c>
    </row>
    <row r="51" spans="1:93" x14ac:dyDescent="0.3">
      <c r="A51" s="9"/>
      <c r="B51" t="s">
        <v>147</v>
      </c>
      <c r="C51" s="93">
        <v>18</v>
      </c>
      <c r="D51" s="103">
        <v>30</v>
      </c>
      <c r="E51" s="104">
        <v>0.55162899340000004</v>
      </c>
      <c r="F51" s="94">
        <v>0.34691454150000001</v>
      </c>
      <c r="G51" s="94">
        <v>0.87714555029999997</v>
      </c>
      <c r="H51" s="94">
        <v>9.8129350000000001E-3</v>
      </c>
      <c r="I51" s="96">
        <v>0.6</v>
      </c>
      <c r="J51" s="94">
        <v>0.37802552270000001</v>
      </c>
      <c r="K51" s="94">
        <v>0.95231665160000001</v>
      </c>
      <c r="L51" s="94">
        <v>1.8424136297</v>
      </c>
      <c r="M51" s="94">
        <v>1.1586774574000001</v>
      </c>
      <c r="N51" s="94">
        <v>2.9296228741000001</v>
      </c>
      <c r="O51" s="103">
        <v>20</v>
      </c>
      <c r="P51" s="103">
        <v>39</v>
      </c>
      <c r="Q51" s="104">
        <v>0.48491466109999998</v>
      </c>
      <c r="R51" s="94">
        <v>0.31235216059999998</v>
      </c>
      <c r="S51" s="94">
        <v>0.75281127589999997</v>
      </c>
      <c r="T51" s="94">
        <v>2.19186361E-2</v>
      </c>
      <c r="U51" s="96">
        <v>0.51282051279999996</v>
      </c>
      <c r="V51" s="94">
        <v>0.33084984639999998</v>
      </c>
      <c r="W51" s="94">
        <v>0.79487683389999997</v>
      </c>
      <c r="X51" s="94">
        <v>1.6724746763</v>
      </c>
      <c r="Y51" s="94">
        <v>1.0773051849999999</v>
      </c>
      <c r="Z51" s="94">
        <v>2.5964523163000002</v>
      </c>
      <c r="AA51" s="103">
        <v>18</v>
      </c>
      <c r="AB51" s="103">
        <v>43</v>
      </c>
      <c r="AC51" s="104">
        <v>0.40275744610000003</v>
      </c>
      <c r="AD51" s="94">
        <v>0.253358998</v>
      </c>
      <c r="AE51" s="94">
        <v>0.64025182300000005</v>
      </c>
      <c r="AF51" s="94">
        <v>4.9493718999999999E-2</v>
      </c>
      <c r="AG51" s="96">
        <v>0.41860465120000001</v>
      </c>
      <c r="AH51" s="94">
        <v>0.26373873679999998</v>
      </c>
      <c r="AI51" s="94">
        <v>0.66440696619999995</v>
      </c>
      <c r="AJ51" s="94">
        <v>1.5913071258</v>
      </c>
      <c r="AK51" s="94">
        <v>1.0010292371</v>
      </c>
      <c r="AL51" s="94">
        <v>2.5296547542000001</v>
      </c>
      <c r="AM51" s="94">
        <v>0.56775843619999999</v>
      </c>
      <c r="AN51" s="94">
        <v>0.83057386879999995</v>
      </c>
      <c r="AO51" s="94">
        <v>0.43935502920000002</v>
      </c>
      <c r="AP51" s="94">
        <v>1.5701492089</v>
      </c>
      <c r="AQ51" s="94">
        <v>0.69156676039999998</v>
      </c>
      <c r="AR51" s="94">
        <v>0.87905941649999997</v>
      </c>
      <c r="AS51" s="94">
        <v>0.46499843730000001</v>
      </c>
      <c r="AT51" s="94">
        <v>1.6618237734000001</v>
      </c>
      <c r="AU51" s="93" t="s">
        <v>28</v>
      </c>
      <c r="AV51" s="93" t="s">
        <v>28</v>
      </c>
      <c r="AW51" s="93" t="s">
        <v>28</v>
      </c>
      <c r="AX51" s="93" t="s">
        <v>28</v>
      </c>
      <c r="AY51" s="93" t="s">
        <v>28</v>
      </c>
      <c r="AZ51" s="93" t="s">
        <v>28</v>
      </c>
      <c r="BA51" s="93" t="s">
        <v>28</v>
      </c>
      <c r="BB51" s="93" t="s">
        <v>28</v>
      </c>
      <c r="BC51" s="105" t="s">
        <v>28</v>
      </c>
      <c r="BD51" s="106">
        <v>18</v>
      </c>
      <c r="BE51" s="106">
        <v>20</v>
      </c>
      <c r="BF51" s="106">
        <v>18</v>
      </c>
      <c r="BQ51" s="45"/>
      <c r="CC51" s="4"/>
      <c r="CO51" s="4"/>
    </row>
    <row r="52" spans="1:93" s="3" customFormat="1" x14ac:dyDescent="0.3">
      <c r="A52" s="9"/>
      <c r="B52" s="3" t="s">
        <v>82</v>
      </c>
      <c r="C52" s="99">
        <v>15</v>
      </c>
      <c r="D52" s="100">
        <v>126</v>
      </c>
      <c r="E52" s="95">
        <v>0.1167633344</v>
      </c>
      <c r="F52" s="101">
        <v>7.0287945599999999E-2</v>
      </c>
      <c r="G52" s="101">
        <v>0.1939689111</v>
      </c>
      <c r="H52" s="101">
        <v>2.7658080000000001E-4</v>
      </c>
      <c r="I52" s="102">
        <v>0.11904761899999999</v>
      </c>
      <c r="J52" s="101">
        <v>7.17697479E-2</v>
      </c>
      <c r="K52" s="101">
        <v>0.19746949129999999</v>
      </c>
      <c r="L52" s="101">
        <v>0.38998377789999999</v>
      </c>
      <c r="M52" s="101">
        <v>0.2347582714</v>
      </c>
      <c r="N52" s="101">
        <v>0.64784659590000004</v>
      </c>
      <c r="O52" s="100">
        <v>14</v>
      </c>
      <c r="P52" s="100">
        <v>138</v>
      </c>
      <c r="Q52" s="95">
        <v>9.9804098699999996E-2</v>
      </c>
      <c r="R52" s="101">
        <v>5.9034463099999997E-2</v>
      </c>
      <c r="S52" s="101">
        <v>0.1687295452</v>
      </c>
      <c r="T52" s="101">
        <v>6.8710100000000005E-5</v>
      </c>
      <c r="U52" s="102">
        <v>0.1014492754</v>
      </c>
      <c r="V52" s="101">
        <v>6.0083575299999997E-2</v>
      </c>
      <c r="W52" s="101">
        <v>0.17129399209999999</v>
      </c>
      <c r="X52" s="101">
        <v>0.3442251616</v>
      </c>
      <c r="Y52" s="101">
        <v>0.2036103514</v>
      </c>
      <c r="Z52" s="101">
        <v>0.58194959690000003</v>
      </c>
      <c r="AA52" s="100">
        <v>15</v>
      </c>
      <c r="AB52" s="100">
        <v>141</v>
      </c>
      <c r="AC52" s="95">
        <v>0.1074856102</v>
      </c>
      <c r="AD52" s="101">
        <v>6.4708209399999994E-2</v>
      </c>
      <c r="AE52" s="101">
        <v>0.17854235979999999</v>
      </c>
      <c r="AF52" s="101">
        <v>9.4064910000000003E-4</v>
      </c>
      <c r="AG52" s="102">
        <v>0.10638297870000001</v>
      </c>
      <c r="AH52" s="101">
        <v>6.4134668300000003E-2</v>
      </c>
      <c r="AI52" s="101">
        <v>0.17646209860000001</v>
      </c>
      <c r="AJ52" s="101">
        <v>0.42467897020000001</v>
      </c>
      <c r="AK52" s="101">
        <v>0.25566413659999998</v>
      </c>
      <c r="AL52" s="101">
        <v>0.70542638550000003</v>
      </c>
      <c r="AM52" s="101">
        <v>0.84185102329999995</v>
      </c>
      <c r="AN52" s="101">
        <v>1.0769658928000001</v>
      </c>
      <c r="AO52" s="101">
        <v>0.51985177680000005</v>
      </c>
      <c r="AP52" s="101">
        <v>2.231127383</v>
      </c>
      <c r="AQ52" s="101">
        <v>0.67278993990000002</v>
      </c>
      <c r="AR52" s="101">
        <v>0.85475546859999996</v>
      </c>
      <c r="AS52" s="101">
        <v>0.41259635430000002</v>
      </c>
      <c r="AT52" s="101">
        <v>1.7707546455000001</v>
      </c>
      <c r="AU52" s="99">
        <v>1</v>
      </c>
      <c r="AV52" s="99">
        <v>2</v>
      </c>
      <c r="AW52" s="99">
        <v>3</v>
      </c>
      <c r="AX52" s="99" t="s">
        <v>28</v>
      </c>
      <c r="AY52" s="99" t="s">
        <v>28</v>
      </c>
      <c r="AZ52" s="99" t="s">
        <v>28</v>
      </c>
      <c r="BA52" s="99" t="s">
        <v>28</v>
      </c>
      <c r="BB52" s="99" t="s">
        <v>28</v>
      </c>
      <c r="BC52" s="97" t="s">
        <v>229</v>
      </c>
      <c r="BD52" s="98">
        <v>15</v>
      </c>
      <c r="BE52" s="98">
        <v>14</v>
      </c>
      <c r="BF52" s="98">
        <v>15</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3">
        <v>30</v>
      </c>
      <c r="D53" s="103">
        <v>132</v>
      </c>
      <c r="E53" s="104">
        <v>0.2202038016</v>
      </c>
      <c r="F53" s="94">
        <v>0.1536382161</v>
      </c>
      <c r="G53" s="94">
        <v>0.31560971929999998</v>
      </c>
      <c r="H53" s="94">
        <v>9.4333087299999993E-2</v>
      </c>
      <c r="I53" s="96">
        <v>0.2272727273</v>
      </c>
      <c r="J53" s="94">
        <v>0.15890585330000001</v>
      </c>
      <c r="K53" s="94">
        <v>0.32505342929999997</v>
      </c>
      <c r="L53" s="94">
        <v>0.73546983619999995</v>
      </c>
      <c r="M53" s="94">
        <v>0.51314406379999999</v>
      </c>
      <c r="N53" s="94">
        <v>1.0541208955000001</v>
      </c>
      <c r="O53" s="103">
        <v>39</v>
      </c>
      <c r="P53" s="103">
        <v>148</v>
      </c>
      <c r="Q53" s="104">
        <v>0.25534700339999999</v>
      </c>
      <c r="R53" s="94">
        <v>0.1861709862</v>
      </c>
      <c r="S53" s="94">
        <v>0.35022692560000002</v>
      </c>
      <c r="T53" s="94">
        <v>0.43064290090000001</v>
      </c>
      <c r="U53" s="96">
        <v>0.26351351350000002</v>
      </c>
      <c r="V53" s="94">
        <v>0.1925313961</v>
      </c>
      <c r="W53" s="94">
        <v>0.36066518609999998</v>
      </c>
      <c r="X53" s="94">
        <v>0.88069392639999999</v>
      </c>
      <c r="Y53" s="94">
        <v>0.64210527120000005</v>
      </c>
      <c r="Z53" s="94">
        <v>1.2079355625999999</v>
      </c>
      <c r="AA53" s="103">
        <v>26</v>
      </c>
      <c r="AB53" s="103">
        <v>151</v>
      </c>
      <c r="AC53" s="104">
        <v>0.168996119</v>
      </c>
      <c r="AD53" s="94">
        <v>0.1148512153</v>
      </c>
      <c r="AE53" s="94">
        <v>0.24866683540000001</v>
      </c>
      <c r="AF53" s="94">
        <v>4.0403122200000002E-2</v>
      </c>
      <c r="AG53" s="96">
        <v>0.17218543049999999</v>
      </c>
      <c r="AH53" s="94">
        <v>0.1172362839</v>
      </c>
      <c r="AI53" s="94">
        <v>0.2528894766</v>
      </c>
      <c r="AJ53" s="94">
        <v>0.66770889290000002</v>
      </c>
      <c r="AK53" s="94">
        <v>0.45378070370000001</v>
      </c>
      <c r="AL53" s="94">
        <v>0.98249035730000001</v>
      </c>
      <c r="AM53" s="94">
        <v>0.1030642054</v>
      </c>
      <c r="AN53" s="94">
        <v>0.66182926289999999</v>
      </c>
      <c r="AO53" s="94">
        <v>0.4029290043</v>
      </c>
      <c r="AP53" s="94">
        <v>1.0870847430999999</v>
      </c>
      <c r="AQ53" s="94">
        <v>0.54204819410000005</v>
      </c>
      <c r="AR53" s="94">
        <v>1.1595939828999999</v>
      </c>
      <c r="AS53" s="94">
        <v>0.72043035369999997</v>
      </c>
      <c r="AT53" s="94">
        <v>1.8664652290999999</v>
      </c>
      <c r="AU53" s="93" t="s">
        <v>28</v>
      </c>
      <c r="AV53" s="93" t="s">
        <v>28</v>
      </c>
      <c r="AW53" s="93" t="s">
        <v>28</v>
      </c>
      <c r="AX53" s="93" t="s">
        <v>28</v>
      </c>
      <c r="AY53" s="93" t="s">
        <v>28</v>
      </c>
      <c r="AZ53" s="93" t="s">
        <v>28</v>
      </c>
      <c r="BA53" s="93" t="s">
        <v>28</v>
      </c>
      <c r="BB53" s="93" t="s">
        <v>28</v>
      </c>
      <c r="BC53" s="105" t="s">
        <v>28</v>
      </c>
      <c r="BD53" s="106">
        <v>30</v>
      </c>
      <c r="BE53" s="106">
        <v>39</v>
      </c>
      <c r="BF53" s="106">
        <v>26</v>
      </c>
    </row>
    <row r="54" spans="1:93" x14ac:dyDescent="0.3">
      <c r="A54" s="9"/>
      <c r="B54" t="s">
        <v>81</v>
      </c>
      <c r="C54" s="93">
        <v>11</v>
      </c>
      <c r="D54" s="103">
        <v>97</v>
      </c>
      <c r="E54" s="104">
        <v>0.10971885369999999</v>
      </c>
      <c r="F54" s="94">
        <v>6.06849166E-2</v>
      </c>
      <c r="G54" s="94">
        <v>0.1983726358</v>
      </c>
      <c r="H54" s="94">
        <v>8.9272060000000005E-4</v>
      </c>
      <c r="I54" s="96">
        <v>0.1134020619</v>
      </c>
      <c r="J54" s="94">
        <v>6.2802080199999999E-2</v>
      </c>
      <c r="K54" s="94">
        <v>0.2047707272</v>
      </c>
      <c r="L54" s="94">
        <v>0.36645555959999998</v>
      </c>
      <c r="M54" s="94">
        <v>0.20268462810000001</v>
      </c>
      <c r="N54" s="94">
        <v>0.66255481920000003</v>
      </c>
      <c r="O54" s="103">
        <v>13</v>
      </c>
      <c r="P54" s="103">
        <v>121</v>
      </c>
      <c r="Q54" s="104">
        <v>0.1054861919</v>
      </c>
      <c r="R54" s="94">
        <v>6.1176477600000001E-2</v>
      </c>
      <c r="S54" s="94">
        <v>0.18188913649999999</v>
      </c>
      <c r="T54" s="94">
        <v>2.7544610000000003E-4</v>
      </c>
      <c r="U54" s="96">
        <v>0.1074380165</v>
      </c>
      <c r="V54" s="94">
        <v>6.2384564900000002E-2</v>
      </c>
      <c r="W54" s="94">
        <v>0.185028579</v>
      </c>
      <c r="X54" s="94">
        <v>0.36382274840000001</v>
      </c>
      <c r="Y54" s="94">
        <v>0.2109981772</v>
      </c>
      <c r="Z54" s="94">
        <v>0.62733713609999997</v>
      </c>
      <c r="AA54" s="103">
        <v>16</v>
      </c>
      <c r="AB54" s="103">
        <v>139</v>
      </c>
      <c r="AC54" s="104">
        <v>0.1139151694</v>
      </c>
      <c r="AD54" s="94">
        <v>6.9687413899999995E-2</v>
      </c>
      <c r="AE54" s="94">
        <v>0.18621247490000001</v>
      </c>
      <c r="AF54" s="94">
        <v>1.4529505999999999E-3</v>
      </c>
      <c r="AG54" s="96">
        <v>0.11510791369999999</v>
      </c>
      <c r="AH54" s="94">
        <v>7.0518781000000003E-2</v>
      </c>
      <c r="AI54" s="94">
        <v>0.1878908228</v>
      </c>
      <c r="AJ54" s="94">
        <v>0.45008235740000002</v>
      </c>
      <c r="AK54" s="94">
        <v>0.27533712760000001</v>
      </c>
      <c r="AL54" s="94">
        <v>0.73573124749999996</v>
      </c>
      <c r="AM54" s="94">
        <v>0.83688590829999998</v>
      </c>
      <c r="AN54" s="94">
        <v>1.0799059790000001</v>
      </c>
      <c r="AO54" s="94">
        <v>0.51945922229999997</v>
      </c>
      <c r="AP54" s="94">
        <v>2.2450211167999998</v>
      </c>
      <c r="AQ54" s="94">
        <v>0.92349655900000005</v>
      </c>
      <c r="AR54" s="94">
        <v>0.96142265810000005</v>
      </c>
      <c r="AS54" s="94">
        <v>0.43072356569999998</v>
      </c>
      <c r="AT54" s="94">
        <v>2.1460017538999998</v>
      </c>
      <c r="AU54" s="93">
        <v>1</v>
      </c>
      <c r="AV54" s="93">
        <v>2</v>
      </c>
      <c r="AW54" s="93">
        <v>3</v>
      </c>
      <c r="AX54" s="93" t="s">
        <v>28</v>
      </c>
      <c r="AY54" s="93" t="s">
        <v>28</v>
      </c>
      <c r="AZ54" s="93" t="s">
        <v>28</v>
      </c>
      <c r="BA54" s="93" t="s">
        <v>28</v>
      </c>
      <c r="BB54" s="93" t="s">
        <v>28</v>
      </c>
      <c r="BC54" s="105" t="s">
        <v>229</v>
      </c>
      <c r="BD54" s="106">
        <v>11</v>
      </c>
      <c r="BE54" s="106">
        <v>13</v>
      </c>
      <c r="BF54" s="106">
        <v>16</v>
      </c>
    </row>
    <row r="55" spans="1:93" x14ac:dyDescent="0.3">
      <c r="A55" s="9"/>
      <c r="B55" t="s">
        <v>86</v>
      </c>
      <c r="C55" s="93">
        <v>15</v>
      </c>
      <c r="D55" s="103">
        <v>80</v>
      </c>
      <c r="E55" s="104">
        <v>0.1805574573</v>
      </c>
      <c r="F55" s="94">
        <v>0.1086891926</v>
      </c>
      <c r="G55" s="94">
        <v>0.29994698279999998</v>
      </c>
      <c r="H55" s="94">
        <v>5.08210074E-2</v>
      </c>
      <c r="I55" s="96">
        <v>0.1875</v>
      </c>
      <c r="J55" s="94">
        <v>0.1130373529</v>
      </c>
      <c r="K55" s="94">
        <v>0.31101444880000001</v>
      </c>
      <c r="L55" s="94">
        <v>0.60305300159999997</v>
      </c>
      <c r="M55" s="94">
        <v>0.36301654230000002</v>
      </c>
      <c r="N55" s="94">
        <v>1.0018081281</v>
      </c>
      <c r="O55" s="103">
        <v>20</v>
      </c>
      <c r="P55" s="103">
        <v>110</v>
      </c>
      <c r="Q55" s="104">
        <v>0.1814620851</v>
      </c>
      <c r="R55" s="94">
        <v>0.1168938375</v>
      </c>
      <c r="S55" s="94">
        <v>0.2816956739</v>
      </c>
      <c r="T55" s="94">
        <v>3.6752729300000002E-2</v>
      </c>
      <c r="U55" s="96">
        <v>0.18181818180000001</v>
      </c>
      <c r="V55" s="94">
        <v>0.1173013092</v>
      </c>
      <c r="W55" s="94">
        <v>0.28181996840000001</v>
      </c>
      <c r="X55" s="94">
        <v>0.6258642324</v>
      </c>
      <c r="Y55" s="94">
        <v>0.40316781239999999</v>
      </c>
      <c r="Z55" s="94">
        <v>0.97157070899999998</v>
      </c>
      <c r="AA55" s="103">
        <v>21</v>
      </c>
      <c r="AB55" s="103">
        <v>121</v>
      </c>
      <c r="AC55" s="104">
        <v>0.17849140529999999</v>
      </c>
      <c r="AD55" s="94">
        <v>0.11618303200000001</v>
      </c>
      <c r="AE55" s="94">
        <v>0.27421544450000002</v>
      </c>
      <c r="AF55" s="94">
        <v>0.1108980203</v>
      </c>
      <c r="AG55" s="96">
        <v>0.173553719</v>
      </c>
      <c r="AH55" s="94">
        <v>0.11315832739999999</v>
      </c>
      <c r="AI55" s="94">
        <v>0.26618362140000001</v>
      </c>
      <c r="AJ55" s="94">
        <v>0.70522506269999996</v>
      </c>
      <c r="AK55" s="94">
        <v>0.4590427527</v>
      </c>
      <c r="AL55" s="94">
        <v>1.0834337023</v>
      </c>
      <c r="AM55" s="94">
        <v>0.957868257</v>
      </c>
      <c r="AN55" s="94">
        <v>0.98362919820000005</v>
      </c>
      <c r="AO55" s="94">
        <v>0.5331814761</v>
      </c>
      <c r="AP55" s="94">
        <v>1.8146286823</v>
      </c>
      <c r="AQ55" s="94">
        <v>0.98832630700000002</v>
      </c>
      <c r="AR55" s="94">
        <v>1.0050101939</v>
      </c>
      <c r="AS55" s="94">
        <v>0.51454329330000004</v>
      </c>
      <c r="AT55" s="94">
        <v>1.9629941794000001</v>
      </c>
      <c r="AU55" s="93" t="s">
        <v>28</v>
      </c>
      <c r="AV55" s="93" t="s">
        <v>28</v>
      </c>
      <c r="AW55" s="93" t="s">
        <v>28</v>
      </c>
      <c r="AX55" s="93" t="s">
        <v>28</v>
      </c>
      <c r="AY55" s="93" t="s">
        <v>28</v>
      </c>
      <c r="AZ55" s="93" t="s">
        <v>28</v>
      </c>
      <c r="BA55" s="93" t="s">
        <v>28</v>
      </c>
      <c r="BB55" s="93" t="s">
        <v>28</v>
      </c>
      <c r="BC55" s="105" t="s">
        <v>28</v>
      </c>
      <c r="BD55" s="106">
        <v>15</v>
      </c>
      <c r="BE55" s="106">
        <v>20</v>
      </c>
      <c r="BF55" s="106">
        <v>21</v>
      </c>
    </row>
    <row r="56" spans="1:93" x14ac:dyDescent="0.3">
      <c r="A56" s="9"/>
      <c r="B56" t="s">
        <v>83</v>
      </c>
      <c r="C56" s="93">
        <v>11</v>
      </c>
      <c r="D56" s="103">
        <v>69</v>
      </c>
      <c r="E56" s="104">
        <v>0.153960652</v>
      </c>
      <c r="F56" s="94">
        <v>8.5154767800000003E-2</v>
      </c>
      <c r="G56" s="94">
        <v>0.27836236269999998</v>
      </c>
      <c r="H56" s="94">
        <v>2.7725814200000001E-2</v>
      </c>
      <c r="I56" s="96">
        <v>0.15942028990000001</v>
      </c>
      <c r="J56" s="94">
        <v>8.8286982299999997E-2</v>
      </c>
      <c r="K56" s="94">
        <v>0.28786609480000003</v>
      </c>
      <c r="L56" s="94">
        <v>0.51422098360000001</v>
      </c>
      <c r="M56" s="94">
        <v>0.28441272420000002</v>
      </c>
      <c r="N56" s="94">
        <v>0.92971656140000003</v>
      </c>
      <c r="O56" s="103">
        <v>14</v>
      </c>
      <c r="P56" s="103">
        <v>90</v>
      </c>
      <c r="Q56" s="104">
        <v>0.15244741049999999</v>
      </c>
      <c r="R56" s="94">
        <v>9.0173295099999995E-2</v>
      </c>
      <c r="S56" s="94">
        <v>0.25772833239999998</v>
      </c>
      <c r="T56" s="94">
        <v>1.64161242E-2</v>
      </c>
      <c r="U56" s="96">
        <v>0.15555555560000001</v>
      </c>
      <c r="V56" s="94">
        <v>9.2128148800000004E-2</v>
      </c>
      <c r="W56" s="94">
        <v>0.26265078780000001</v>
      </c>
      <c r="X56" s="94">
        <v>0.52579237960000003</v>
      </c>
      <c r="Y56" s="94">
        <v>0.31100844049999998</v>
      </c>
      <c r="Z56" s="94">
        <v>0.88890714989999997</v>
      </c>
      <c r="AA56" s="103">
        <v>12</v>
      </c>
      <c r="AB56" s="103">
        <v>82</v>
      </c>
      <c r="AC56" s="104">
        <v>0.1439050737</v>
      </c>
      <c r="AD56" s="94">
        <v>8.1621918299999999E-2</v>
      </c>
      <c r="AE56" s="94">
        <v>0.25371457390000002</v>
      </c>
      <c r="AF56" s="94">
        <v>5.09903565E-2</v>
      </c>
      <c r="AG56" s="96">
        <v>0.14634146340000001</v>
      </c>
      <c r="AH56" s="94">
        <v>8.31087353E-2</v>
      </c>
      <c r="AI56" s="94">
        <v>0.25768439180000002</v>
      </c>
      <c r="AJ56" s="94">
        <v>0.56857339679999996</v>
      </c>
      <c r="AK56" s="94">
        <v>0.32249072369999998</v>
      </c>
      <c r="AL56" s="94">
        <v>1.0024341284</v>
      </c>
      <c r="AM56" s="94">
        <v>0.88346237689999996</v>
      </c>
      <c r="AN56" s="94">
        <v>0.94396535299999995</v>
      </c>
      <c r="AO56" s="94">
        <v>0.43660581250000002</v>
      </c>
      <c r="AP56" s="94">
        <v>2.0409040883</v>
      </c>
      <c r="AQ56" s="94">
        <v>0.98044192620000004</v>
      </c>
      <c r="AR56" s="94">
        <v>0.99017124560000003</v>
      </c>
      <c r="AS56" s="94">
        <v>0.44952053619999999</v>
      </c>
      <c r="AT56" s="94">
        <v>2.1810774292000001</v>
      </c>
      <c r="AU56" s="93" t="s">
        <v>28</v>
      </c>
      <c r="AV56" s="93" t="s">
        <v>28</v>
      </c>
      <c r="AW56" s="93" t="s">
        <v>28</v>
      </c>
      <c r="AX56" s="93" t="s">
        <v>28</v>
      </c>
      <c r="AY56" s="93" t="s">
        <v>28</v>
      </c>
      <c r="AZ56" s="93" t="s">
        <v>28</v>
      </c>
      <c r="BA56" s="93" t="s">
        <v>28</v>
      </c>
      <c r="BB56" s="93" t="s">
        <v>28</v>
      </c>
      <c r="BC56" s="105" t="s">
        <v>28</v>
      </c>
      <c r="BD56" s="106">
        <v>11</v>
      </c>
      <c r="BE56" s="106">
        <v>14</v>
      </c>
      <c r="BF56" s="106">
        <v>12</v>
      </c>
    </row>
    <row r="57" spans="1:93" x14ac:dyDescent="0.3">
      <c r="A57" s="9"/>
      <c r="B57" t="s">
        <v>84</v>
      </c>
      <c r="C57" s="93">
        <v>8</v>
      </c>
      <c r="D57" s="103">
        <v>61</v>
      </c>
      <c r="E57" s="104">
        <v>0.12635596939999999</v>
      </c>
      <c r="F57" s="94">
        <v>6.3121263799999994E-2</v>
      </c>
      <c r="G57" s="94">
        <v>0.25293902639999999</v>
      </c>
      <c r="H57" s="94">
        <v>1.48412899E-2</v>
      </c>
      <c r="I57" s="96">
        <v>0.13114754100000001</v>
      </c>
      <c r="J57" s="94">
        <v>6.5586576199999996E-2</v>
      </c>
      <c r="K57" s="94">
        <v>0.26224386900000002</v>
      </c>
      <c r="L57" s="94">
        <v>0.42202270549999998</v>
      </c>
      <c r="M57" s="94">
        <v>0.21082190770000001</v>
      </c>
      <c r="N57" s="94">
        <v>0.84480387229999998</v>
      </c>
      <c r="O57" s="103" t="s">
        <v>28</v>
      </c>
      <c r="P57" s="103" t="s">
        <v>28</v>
      </c>
      <c r="Q57" s="104" t="s">
        <v>28</v>
      </c>
      <c r="R57" s="94" t="s">
        <v>28</v>
      </c>
      <c r="S57" s="94" t="s">
        <v>28</v>
      </c>
      <c r="T57" s="94" t="s">
        <v>28</v>
      </c>
      <c r="U57" s="96" t="s">
        <v>28</v>
      </c>
      <c r="V57" s="94" t="s">
        <v>28</v>
      </c>
      <c r="W57" s="94" t="s">
        <v>28</v>
      </c>
      <c r="X57" s="94" t="s">
        <v>28</v>
      </c>
      <c r="Y57" s="94" t="s">
        <v>28</v>
      </c>
      <c r="Z57" s="94" t="s">
        <v>28</v>
      </c>
      <c r="AA57" s="103">
        <v>8</v>
      </c>
      <c r="AB57" s="103">
        <v>68</v>
      </c>
      <c r="AC57" s="104">
        <v>0.1144142361</v>
      </c>
      <c r="AD57" s="94">
        <v>5.7159307800000003E-2</v>
      </c>
      <c r="AE57" s="94">
        <v>0.22901987309999999</v>
      </c>
      <c r="AF57" s="94">
        <v>2.4941892399999999E-2</v>
      </c>
      <c r="AG57" s="96">
        <v>0.1176470588</v>
      </c>
      <c r="AH57" s="94">
        <v>5.8835016900000002E-2</v>
      </c>
      <c r="AI57" s="94">
        <v>0.2352481766</v>
      </c>
      <c r="AJ57" s="94">
        <v>0.45205418520000001</v>
      </c>
      <c r="AK57" s="94">
        <v>0.2258381928</v>
      </c>
      <c r="AL57" s="94">
        <v>0.90486460160000004</v>
      </c>
      <c r="AM57" s="94">
        <v>0.21548982650000001</v>
      </c>
      <c r="AN57" s="94">
        <v>2.1350525489000001</v>
      </c>
      <c r="AO57" s="94">
        <v>0.64291850120000005</v>
      </c>
      <c r="AP57" s="94">
        <v>7.0902445307999997</v>
      </c>
      <c r="AQ57" s="94">
        <v>0.16129648590000001</v>
      </c>
      <c r="AR57" s="94">
        <v>0.424107285</v>
      </c>
      <c r="AS57" s="94">
        <v>0.12770887380000001</v>
      </c>
      <c r="AT57" s="94">
        <v>1.4084141835999999</v>
      </c>
      <c r="AU57" s="93" t="s">
        <v>28</v>
      </c>
      <c r="AV57" s="93" t="s">
        <v>28</v>
      </c>
      <c r="AW57" s="93" t="s">
        <v>28</v>
      </c>
      <c r="AX57" s="93" t="s">
        <v>28</v>
      </c>
      <c r="AY57" s="93" t="s">
        <v>28</v>
      </c>
      <c r="AZ57" s="93" t="s">
        <v>28</v>
      </c>
      <c r="BA57" s="93" t="s">
        <v>420</v>
      </c>
      <c r="BB57" s="93" t="s">
        <v>28</v>
      </c>
      <c r="BC57" s="105" t="s">
        <v>421</v>
      </c>
      <c r="BD57" s="106">
        <v>8</v>
      </c>
      <c r="BE57" s="106" t="s">
        <v>28</v>
      </c>
      <c r="BF57" s="106">
        <v>8</v>
      </c>
    </row>
    <row r="58" spans="1:93" x14ac:dyDescent="0.3">
      <c r="A58" s="9"/>
      <c r="B58" t="s">
        <v>88</v>
      </c>
      <c r="C58" s="93">
        <v>7</v>
      </c>
      <c r="D58" s="103">
        <v>37</v>
      </c>
      <c r="E58" s="104">
        <v>0.1776918254</v>
      </c>
      <c r="F58" s="94">
        <v>8.4623511100000007E-2</v>
      </c>
      <c r="G58" s="94">
        <v>0.37311598639999999</v>
      </c>
      <c r="H58" s="94">
        <v>0.16805571359999999</v>
      </c>
      <c r="I58" s="96">
        <v>0.1891891892</v>
      </c>
      <c r="J58" s="94">
        <v>9.0192904599999998E-2</v>
      </c>
      <c r="K58" s="94">
        <v>0.3968444022</v>
      </c>
      <c r="L58" s="94">
        <v>0.59348193260000004</v>
      </c>
      <c r="M58" s="94">
        <v>0.28263835320000003</v>
      </c>
      <c r="N58" s="94">
        <v>1.2461889911999999</v>
      </c>
      <c r="O58" s="103">
        <v>6</v>
      </c>
      <c r="P58" s="103">
        <v>32</v>
      </c>
      <c r="Q58" s="104">
        <v>0.17647473420000001</v>
      </c>
      <c r="R58" s="94">
        <v>7.9215290199999996E-2</v>
      </c>
      <c r="S58" s="94">
        <v>0.39314798610000001</v>
      </c>
      <c r="T58" s="94">
        <v>0.22442372739999999</v>
      </c>
      <c r="U58" s="96">
        <v>0.1875</v>
      </c>
      <c r="V58" s="94">
        <v>8.4236380400000005E-2</v>
      </c>
      <c r="W58" s="94">
        <v>0.41735233430000002</v>
      </c>
      <c r="X58" s="94">
        <v>0.60866281759999996</v>
      </c>
      <c r="Y58" s="94">
        <v>0.27321419089999999</v>
      </c>
      <c r="Z58" s="94">
        <v>1.3559706553999999</v>
      </c>
      <c r="AA58" s="103">
        <v>10</v>
      </c>
      <c r="AB58" s="103">
        <v>33</v>
      </c>
      <c r="AC58" s="104">
        <v>0.2920586469</v>
      </c>
      <c r="AD58" s="94">
        <v>0.15696120750000001</v>
      </c>
      <c r="AE58" s="94">
        <v>0.54343525110000002</v>
      </c>
      <c r="AF58" s="94">
        <v>0.65132989220000004</v>
      </c>
      <c r="AG58" s="96">
        <v>0.303030303</v>
      </c>
      <c r="AH58" s="94">
        <v>0.1630468819</v>
      </c>
      <c r="AI58" s="94">
        <v>0.56319607900000002</v>
      </c>
      <c r="AJ58" s="94">
        <v>1.1539327466</v>
      </c>
      <c r="AK58" s="94">
        <v>0.62015858550000003</v>
      </c>
      <c r="AL58" s="94">
        <v>2.1471294843000002</v>
      </c>
      <c r="AM58" s="94">
        <v>0.32928581810000002</v>
      </c>
      <c r="AN58" s="94">
        <v>1.6549601182</v>
      </c>
      <c r="AO58" s="94">
        <v>0.60148676170000004</v>
      </c>
      <c r="AP58" s="94">
        <v>4.5535382777000004</v>
      </c>
      <c r="AQ58" s="94">
        <v>0.99014356240000001</v>
      </c>
      <c r="AR58" s="94">
        <v>0.99315054999999997</v>
      </c>
      <c r="AS58" s="94">
        <v>0.33376447920000002</v>
      </c>
      <c r="AT58" s="94">
        <v>2.9552216500999999</v>
      </c>
      <c r="AU58" s="93" t="s">
        <v>28</v>
      </c>
      <c r="AV58" s="93" t="s">
        <v>28</v>
      </c>
      <c r="AW58" s="93" t="s">
        <v>28</v>
      </c>
      <c r="AX58" s="93" t="s">
        <v>28</v>
      </c>
      <c r="AY58" s="93" t="s">
        <v>28</v>
      </c>
      <c r="AZ58" s="93" t="s">
        <v>28</v>
      </c>
      <c r="BA58" s="93" t="s">
        <v>28</v>
      </c>
      <c r="BB58" s="93" t="s">
        <v>28</v>
      </c>
      <c r="BC58" s="105" t="s">
        <v>28</v>
      </c>
      <c r="BD58" s="106">
        <v>7</v>
      </c>
      <c r="BE58" s="106">
        <v>6</v>
      </c>
      <c r="BF58" s="106">
        <v>10</v>
      </c>
    </row>
    <row r="59" spans="1:93" x14ac:dyDescent="0.3">
      <c r="A59" s="9"/>
      <c r="B59" t="s">
        <v>91</v>
      </c>
      <c r="C59" s="93" t="s">
        <v>28</v>
      </c>
      <c r="D59" s="103" t="s">
        <v>28</v>
      </c>
      <c r="E59" s="104" t="s">
        <v>28</v>
      </c>
      <c r="F59" s="94" t="s">
        <v>28</v>
      </c>
      <c r="G59" s="94" t="s">
        <v>28</v>
      </c>
      <c r="H59" s="94" t="s">
        <v>28</v>
      </c>
      <c r="I59" s="96" t="s">
        <v>28</v>
      </c>
      <c r="J59" s="94" t="s">
        <v>28</v>
      </c>
      <c r="K59" s="94" t="s">
        <v>28</v>
      </c>
      <c r="L59" s="94" t="s">
        <v>28</v>
      </c>
      <c r="M59" s="94" t="s">
        <v>28</v>
      </c>
      <c r="N59" s="94" t="s">
        <v>28</v>
      </c>
      <c r="O59" s="103" t="s">
        <v>28</v>
      </c>
      <c r="P59" s="103" t="s">
        <v>28</v>
      </c>
      <c r="Q59" s="104" t="s">
        <v>28</v>
      </c>
      <c r="R59" s="94" t="s">
        <v>28</v>
      </c>
      <c r="S59" s="94" t="s">
        <v>28</v>
      </c>
      <c r="T59" s="94" t="s">
        <v>28</v>
      </c>
      <c r="U59" s="96" t="s">
        <v>28</v>
      </c>
      <c r="V59" s="94" t="s">
        <v>28</v>
      </c>
      <c r="W59" s="94" t="s">
        <v>28</v>
      </c>
      <c r="X59" s="94" t="s">
        <v>28</v>
      </c>
      <c r="Y59" s="94" t="s">
        <v>28</v>
      </c>
      <c r="Z59" s="94" t="s">
        <v>28</v>
      </c>
      <c r="AA59" s="103" t="s">
        <v>28</v>
      </c>
      <c r="AB59" s="103" t="s">
        <v>28</v>
      </c>
      <c r="AC59" s="104" t="s">
        <v>28</v>
      </c>
      <c r="AD59" s="94" t="s">
        <v>28</v>
      </c>
      <c r="AE59" s="94" t="s">
        <v>28</v>
      </c>
      <c r="AF59" s="94" t="s">
        <v>28</v>
      </c>
      <c r="AG59" s="96" t="s">
        <v>28</v>
      </c>
      <c r="AH59" s="94" t="s">
        <v>28</v>
      </c>
      <c r="AI59" s="94" t="s">
        <v>28</v>
      </c>
      <c r="AJ59" s="94" t="s">
        <v>28</v>
      </c>
      <c r="AK59" s="94" t="s">
        <v>28</v>
      </c>
      <c r="AL59" s="94" t="s">
        <v>28</v>
      </c>
      <c r="AM59" s="94">
        <v>0.88340862389999997</v>
      </c>
      <c r="AN59" s="94">
        <v>0.9063073197</v>
      </c>
      <c r="AO59" s="94">
        <v>0.24336861809999999</v>
      </c>
      <c r="AP59" s="94">
        <v>3.3750980880000001</v>
      </c>
      <c r="AQ59" s="94">
        <v>0.56457043549999997</v>
      </c>
      <c r="AR59" s="94">
        <v>1.6192642786</v>
      </c>
      <c r="AS59" s="94">
        <v>0.314160035</v>
      </c>
      <c r="AT59" s="94">
        <v>8.3461182573000006</v>
      </c>
      <c r="AU59" s="93" t="s">
        <v>28</v>
      </c>
      <c r="AV59" s="93" t="s">
        <v>28</v>
      </c>
      <c r="AW59" s="93" t="s">
        <v>28</v>
      </c>
      <c r="AX59" s="93" t="s">
        <v>28</v>
      </c>
      <c r="AY59" s="93" t="s">
        <v>28</v>
      </c>
      <c r="AZ59" s="93" t="s">
        <v>420</v>
      </c>
      <c r="BA59" s="93" t="s">
        <v>420</v>
      </c>
      <c r="BB59" s="93" t="s">
        <v>420</v>
      </c>
      <c r="BC59" s="105" t="s">
        <v>421</v>
      </c>
      <c r="BD59" s="106" t="s">
        <v>28</v>
      </c>
      <c r="BE59" s="106" t="s">
        <v>28</v>
      </c>
      <c r="BF59" s="106" t="s">
        <v>28</v>
      </c>
    </row>
    <row r="60" spans="1:93" x14ac:dyDescent="0.3">
      <c r="A60" s="9"/>
      <c r="B60" t="s">
        <v>89</v>
      </c>
      <c r="C60" s="93">
        <v>15</v>
      </c>
      <c r="D60" s="103">
        <v>81</v>
      </c>
      <c r="E60" s="104">
        <v>0.17528283519999999</v>
      </c>
      <c r="F60" s="94">
        <v>0.1055125687</v>
      </c>
      <c r="G60" s="94">
        <v>0.29118874350000001</v>
      </c>
      <c r="H60" s="94">
        <v>3.86946845E-2</v>
      </c>
      <c r="I60" s="96">
        <v>0.18518518519999999</v>
      </c>
      <c r="J60" s="94">
        <v>0.11164183</v>
      </c>
      <c r="K60" s="94">
        <v>0.30717476420000001</v>
      </c>
      <c r="L60" s="94">
        <v>0.58543602390000005</v>
      </c>
      <c r="M60" s="94">
        <v>0.35240677520000002</v>
      </c>
      <c r="N60" s="94">
        <v>0.97255604080000002</v>
      </c>
      <c r="O60" s="103">
        <v>13</v>
      </c>
      <c r="P60" s="103">
        <v>83</v>
      </c>
      <c r="Q60" s="104">
        <v>0.15326859309999999</v>
      </c>
      <c r="R60" s="94">
        <v>8.8887882700000004E-2</v>
      </c>
      <c r="S60" s="94">
        <v>0.26427968489999998</v>
      </c>
      <c r="T60" s="94">
        <v>2.1830252599999999E-2</v>
      </c>
      <c r="U60" s="96">
        <v>0.156626506</v>
      </c>
      <c r="V60" s="94">
        <v>9.0946172899999997E-2</v>
      </c>
      <c r="W60" s="94">
        <v>0.2697404585</v>
      </c>
      <c r="X60" s="94">
        <v>0.52862464509999996</v>
      </c>
      <c r="Y60" s="94">
        <v>0.30657504260000001</v>
      </c>
      <c r="Z60" s="94">
        <v>0.91150281870000005</v>
      </c>
      <c r="AA60" s="103">
        <v>16</v>
      </c>
      <c r="AB60" s="103">
        <v>105</v>
      </c>
      <c r="AC60" s="104">
        <v>0.14967155739999999</v>
      </c>
      <c r="AD60" s="94">
        <v>9.1560557000000001E-2</v>
      </c>
      <c r="AE60" s="94">
        <v>0.24466403249999999</v>
      </c>
      <c r="AF60" s="94">
        <v>3.61590309E-2</v>
      </c>
      <c r="AG60" s="96">
        <v>0.15238095239999999</v>
      </c>
      <c r="AH60" s="94">
        <v>9.3353433900000005E-2</v>
      </c>
      <c r="AI60" s="94">
        <v>0.24873166059999999</v>
      </c>
      <c r="AJ60" s="94">
        <v>0.59135695219999995</v>
      </c>
      <c r="AK60" s="94">
        <v>0.36175859230000001</v>
      </c>
      <c r="AL60" s="94">
        <v>0.96667515940000004</v>
      </c>
      <c r="AM60" s="94">
        <v>0.94928747540000002</v>
      </c>
      <c r="AN60" s="94">
        <v>0.97653116230000003</v>
      </c>
      <c r="AO60" s="94">
        <v>0.46973215540000002</v>
      </c>
      <c r="AP60" s="94">
        <v>2.0301209956999999</v>
      </c>
      <c r="AQ60" s="94">
        <v>0.72321736790000002</v>
      </c>
      <c r="AR60" s="94">
        <v>0.87440731410000005</v>
      </c>
      <c r="AS60" s="94">
        <v>0.41605697320000001</v>
      </c>
      <c r="AT60" s="94">
        <v>1.8377006038999999</v>
      </c>
      <c r="AU60" s="93" t="s">
        <v>28</v>
      </c>
      <c r="AV60" s="93" t="s">
        <v>28</v>
      </c>
      <c r="AW60" s="93" t="s">
        <v>28</v>
      </c>
      <c r="AX60" s="93" t="s">
        <v>28</v>
      </c>
      <c r="AY60" s="93" t="s">
        <v>28</v>
      </c>
      <c r="AZ60" s="93" t="s">
        <v>28</v>
      </c>
      <c r="BA60" s="93" t="s">
        <v>28</v>
      </c>
      <c r="BB60" s="93" t="s">
        <v>28</v>
      </c>
      <c r="BC60" s="105" t="s">
        <v>28</v>
      </c>
      <c r="BD60" s="106">
        <v>15</v>
      </c>
      <c r="BE60" s="106">
        <v>13</v>
      </c>
      <c r="BF60" s="106">
        <v>16</v>
      </c>
    </row>
    <row r="61" spans="1:93" x14ac:dyDescent="0.3">
      <c r="A61" s="9"/>
      <c r="B61" t="s">
        <v>87</v>
      </c>
      <c r="C61" s="93">
        <v>12</v>
      </c>
      <c r="D61" s="103">
        <v>107</v>
      </c>
      <c r="E61" s="104">
        <v>0.1062709084</v>
      </c>
      <c r="F61" s="94">
        <v>6.0271310799999998E-2</v>
      </c>
      <c r="G61" s="94">
        <v>0.18737780579999999</v>
      </c>
      <c r="H61" s="94">
        <v>3.4405550000000002E-4</v>
      </c>
      <c r="I61" s="96">
        <v>0.1121495327</v>
      </c>
      <c r="J61" s="94">
        <v>6.3690806500000002E-2</v>
      </c>
      <c r="K61" s="94">
        <v>0.19747775819999999</v>
      </c>
      <c r="L61" s="94">
        <v>0.35493959219999999</v>
      </c>
      <c r="M61" s="94">
        <v>0.2013032052</v>
      </c>
      <c r="N61" s="94">
        <v>0.62583262910000004</v>
      </c>
      <c r="O61" s="103">
        <v>16</v>
      </c>
      <c r="P61" s="103">
        <v>127</v>
      </c>
      <c r="Q61" s="104">
        <v>0.1214028793</v>
      </c>
      <c r="R61" s="94">
        <v>7.4273995300000006E-2</v>
      </c>
      <c r="S61" s="94">
        <v>0.1984363308</v>
      </c>
      <c r="T61" s="94">
        <v>5.1552300000000004E-4</v>
      </c>
      <c r="U61" s="96">
        <v>0.12598425199999999</v>
      </c>
      <c r="V61" s="94">
        <v>7.7181972900000007E-2</v>
      </c>
      <c r="W61" s="94">
        <v>0.20564428630000001</v>
      </c>
      <c r="X61" s="94">
        <v>0.41871953470000001</v>
      </c>
      <c r="Y61" s="94">
        <v>0.25617162399999999</v>
      </c>
      <c r="Z61" s="94">
        <v>0.68440854610000001</v>
      </c>
      <c r="AA61" s="103">
        <v>21</v>
      </c>
      <c r="AB61" s="103">
        <v>137</v>
      </c>
      <c r="AC61" s="104">
        <v>0.15137876149999999</v>
      </c>
      <c r="AD61" s="94">
        <v>9.8536764900000004E-2</v>
      </c>
      <c r="AE61" s="94">
        <v>0.23255816709999999</v>
      </c>
      <c r="AF61" s="94">
        <v>1.8959331699999998E-2</v>
      </c>
      <c r="AG61" s="96">
        <v>0.1532846715</v>
      </c>
      <c r="AH61" s="94">
        <v>9.9942756300000005E-2</v>
      </c>
      <c r="AI61" s="94">
        <v>0.23509648320000001</v>
      </c>
      <c r="AJ61" s="94">
        <v>0.59810216849999998</v>
      </c>
      <c r="AK61" s="94">
        <v>0.38932180560000001</v>
      </c>
      <c r="AL61" s="94">
        <v>0.91884451069999995</v>
      </c>
      <c r="AM61" s="94">
        <v>0.50606469929999998</v>
      </c>
      <c r="AN61" s="94">
        <v>1.2469124487000001</v>
      </c>
      <c r="AO61" s="94">
        <v>0.65068056080000003</v>
      </c>
      <c r="AP61" s="94">
        <v>2.3894837935000002</v>
      </c>
      <c r="AQ61" s="94">
        <v>0.72739297560000005</v>
      </c>
      <c r="AR61" s="94">
        <v>1.1423905297000001</v>
      </c>
      <c r="AS61" s="94">
        <v>0.54044864739999998</v>
      </c>
      <c r="AT61" s="94">
        <v>2.4147643421999998</v>
      </c>
      <c r="AU61" s="93">
        <v>1</v>
      </c>
      <c r="AV61" s="93">
        <v>2</v>
      </c>
      <c r="AW61" s="93" t="s">
        <v>28</v>
      </c>
      <c r="AX61" s="93" t="s">
        <v>28</v>
      </c>
      <c r="AY61" s="93" t="s">
        <v>28</v>
      </c>
      <c r="AZ61" s="93" t="s">
        <v>28</v>
      </c>
      <c r="BA61" s="93" t="s">
        <v>28</v>
      </c>
      <c r="BB61" s="93" t="s">
        <v>28</v>
      </c>
      <c r="BC61" s="105" t="s">
        <v>439</v>
      </c>
      <c r="BD61" s="106">
        <v>12</v>
      </c>
      <c r="BE61" s="106">
        <v>16</v>
      </c>
      <c r="BF61" s="106">
        <v>21</v>
      </c>
    </row>
    <row r="62" spans="1:93" x14ac:dyDescent="0.3">
      <c r="A62" s="9"/>
      <c r="B62" t="s">
        <v>90</v>
      </c>
      <c r="C62" s="93">
        <v>14</v>
      </c>
      <c r="D62" s="103">
        <v>79</v>
      </c>
      <c r="E62" s="104">
        <v>0.16375731490000001</v>
      </c>
      <c r="F62" s="94">
        <v>9.6837673099999994E-2</v>
      </c>
      <c r="G62" s="94">
        <v>0.27692175279999998</v>
      </c>
      <c r="H62" s="94">
        <v>2.43725778E-2</v>
      </c>
      <c r="I62" s="96">
        <v>0.17721518989999999</v>
      </c>
      <c r="J62" s="94">
        <v>0.10495611890000001</v>
      </c>
      <c r="K62" s="94">
        <v>0.29922241649999998</v>
      </c>
      <c r="L62" s="94">
        <v>0.54694135470000005</v>
      </c>
      <c r="M62" s="94">
        <v>0.32343305189999999</v>
      </c>
      <c r="N62" s="94">
        <v>0.92490499569999995</v>
      </c>
      <c r="O62" s="103">
        <v>23</v>
      </c>
      <c r="P62" s="103">
        <v>101</v>
      </c>
      <c r="Q62" s="104">
        <v>0.212028944</v>
      </c>
      <c r="R62" s="94">
        <v>0.14064877179999999</v>
      </c>
      <c r="S62" s="94">
        <v>0.31963502090000001</v>
      </c>
      <c r="T62" s="94">
        <v>0.13508670819999999</v>
      </c>
      <c r="U62" s="96">
        <v>0.22772277229999999</v>
      </c>
      <c r="V62" s="94">
        <v>0.15132778359999999</v>
      </c>
      <c r="W62" s="94">
        <v>0.34268433590000003</v>
      </c>
      <c r="X62" s="94">
        <v>0.7312895814</v>
      </c>
      <c r="Y62" s="94">
        <v>0.48509877689999997</v>
      </c>
      <c r="Z62" s="94">
        <v>1.1024238305</v>
      </c>
      <c r="AA62" s="103">
        <v>20</v>
      </c>
      <c r="AB62" s="103">
        <v>103</v>
      </c>
      <c r="AC62" s="104">
        <v>0.18629561829999999</v>
      </c>
      <c r="AD62" s="94">
        <v>0.1199919316</v>
      </c>
      <c r="AE62" s="94">
        <v>0.28923659219999998</v>
      </c>
      <c r="AF62" s="94">
        <v>0.17215185229999999</v>
      </c>
      <c r="AG62" s="96">
        <v>0.1941747573</v>
      </c>
      <c r="AH62" s="94">
        <v>0.12527324279999999</v>
      </c>
      <c r="AI62" s="94">
        <v>0.30097278179999998</v>
      </c>
      <c r="AJ62" s="94">
        <v>0.73605974949999997</v>
      </c>
      <c r="AK62" s="94">
        <v>0.4740918328</v>
      </c>
      <c r="AL62" s="94">
        <v>1.1427827210999999</v>
      </c>
      <c r="AM62" s="94">
        <v>0.67220677029999998</v>
      </c>
      <c r="AN62" s="94">
        <v>0.87863295799999996</v>
      </c>
      <c r="AO62" s="94">
        <v>0.48251963980000001</v>
      </c>
      <c r="AP62" s="94">
        <v>1.5999263266999999</v>
      </c>
      <c r="AQ62" s="94">
        <v>0.44599953370000001</v>
      </c>
      <c r="AR62" s="94">
        <v>1.2947754066999999</v>
      </c>
      <c r="AS62" s="94">
        <v>0.66627571360000004</v>
      </c>
      <c r="AT62" s="94">
        <v>2.5161405698000001</v>
      </c>
      <c r="AU62" s="93" t="s">
        <v>28</v>
      </c>
      <c r="AV62" s="93" t="s">
        <v>28</v>
      </c>
      <c r="AW62" s="93" t="s">
        <v>28</v>
      </c>
      <c r="AX62" s="93" t="s">
        <v>28</v>
      </c>
      <c r="AY62" s="93" t="s">
        <v>28</v>
      </c>
      <c r="AZ62" s="93" t="s">
        <v>28</v>
      </c>
      <c r="BA62" s="93" t="s">
        <v>28</v>
      </c>
      <c r="BB62" s="93" t="s">
        <v>28</v>
      </c>
      <c r="BC62" s="105" t="s">
        <v>28</v>
      </c>
      <c r="BD62" s="106">
        <v>14</v>
      </c>
      <c r="BE62" s="106">
        <v>23</v>
      </c>
      <c r="BF62" s="106">
        <v>20</v>
      </c>
    </row>
    <row r="63" spans="1:93" x14ac:dyDescent="0.3">
      <c r="A63" s="9"/>
      <c r="B63" t="s">
        <v>92</v>
      </c>
      <c r="C63" s="93">
        <v>17</v>
      </c>
      <c r="D63" s="103">
        <v>77</v>
      </c>
      <c r="E63" s="104">
        <v>0.2130736064</v>
      </c>
      <c r="F63" s="94">
        <v>0.13225002499999999</v>
      </c>
      <c r="G63" s="94">
        <v>0.34329189539999999</v>
      </c>
      <c r="H63" s="94">
        <v>0.1621524111</v>
      </c>
      <c r="I63" s="96">
        <v>0.22077922080000001</v>
      </c>
      <c r="J63" s="94">
        <v>0.13724972969999999</v>
      </c>
      <c r="K63" s="94">
        <v>0.35514433750000002</v>
      </c>
      <c r="L63" s="94">
        <v>0.71165533599999997</v>
      </c>
      <c r="M63" s="94">
        <v>0.44170856060000002</v>
      </c>
      <c r="N63" s="94">
        <v>1.1465779983</v>
      </c>
      <c r="O63" s="103">
        <v>11</v>
      </c>
      <c r="P63" s="103">
        <v>75</v>
      </c>
      <c r="Q63" s="104">
        <v>0.14047234929999999</v>
      </c>
      <c r="R63" s="94">
        <v>7.7705390200000002E-2</v>
      </c>
      <c r="S63" s="94">
        <v>0.25393966690000003</v>
      </c>
      <c r="T63" s="94">
        <v>1.64483383E-2</v>
      </c>
      <c r="U63" s="96">
        <v>0.1466666667</v>
      </c>
      <c r="V63" s="94">
        <v>8.1224023699999995E-2</v>
      </c>
      <c r="W63" s="94">
        <v>0.26483680720000002</v>
      </c>
      <c r="X63" s="94">
        <v>0.48449029449999997</v>
      </c>
      <c r="Y63" s="94">
        <v>0.26800653359999999</v>
      </c>
      <c r="Z63" s="94">
        <v>0.8758400113</v>
      </c>
      <c r="AA63" s="103">
        <v>19</v>
      </c>
      <c r="AB63" s="103">
        <v>89</v>
      </c>
      <c r="AC63" s="104">
        <v>0.209440607</v>
      </c>
      <c r="AD63" s="94">
        <v>0.13338120389999999</v>
      </c>
      <c r="AE63" s="94">
        <v>0.32887218419999997</v>
      </c>
      <c r="AF63" s="94">
        <v>0.41084170450000002</v>
      </c>
      <c r="AG63" s="96">
        <v>0.21348314609999999</v>
      </c>
      <c r="AH63" s="94">
        <v>0.1361709814</v>
      </c>
      <c r="AI63" s="94">
        <v>0.33468991100000001</v>
      </c>
      <c r="AJ63" s="94">
        <v>0.82750631559999999</v>
      </c>
      <c r="AK63" s="94">
        <v>0.52699326170000005</v>
      </c>
      <c r="AL63" s="94">
        <v>1.299384171</v>
      </c>
      <c r="AM63" s="94">
        <v>0.29176310189999999</v>
      </c>
      <c r="AN63" s="94">
        <v>1.4909739034</v>
      </c>
      <c r="AO63" s="94">
        <v>0.70953560260000004</v>
      </c>
      <c r="AP63" s="94">
        <v>3.1330396566999998</v>
      </c>
      <c r="AQ63" s="94">
        <v>0.28162264529999997</v>
      </c>
      <c r="AR63" s="94">
        <v>0.65926677469999995</v>
      </c>
      <c r="AS63" s="94">
        <v>0.30880524869999998</v>
      </c>
      <c r="AT63" s="94">
        <v>1.4074653268999999</v>
      </c>
      <c r="AU63" s="93" t="s">
        <v>28</v>
      </c>
      <c r="AV63" s="93" t="s">
        <v>28</v>
      </c>
      <c r="AW63" s="93" t="s">
        <v>28</v>
      </c>
      <c r="AX63" s="93" t="s">
        <v>28</v>
      </c>
      <c r="AY63" s="93" t="s">
        <v>28</v>
      </c>
      <c r="AZ63" s="93" t="s">
        <v>28</v>
      </c>
      <c r="BA63" s="93" t="s">
        <v>28</v>
      </c>
      <c r="BB63" s="93" t="s">
        <v>28</v>
      </c>
      <c r="BC63" s="105" t="s">
        <v>28</v>
      </c>
      <c r="BD63" s="106">
        <v>17</v>
      </c>
      <c r="BE63" s="106">
        <v>11</v>
      </c>
      <c r="BF63" s="106">
        <v>19</v>
      </c>
    </row>
    <row r="64" spans="1:93" x14ac:dyDescent="0.3">
      <c r="A64" s="9"/>
      <c r="B64" t="s">
        <v>95</v>
      </c>
      <c r="C64" s="93" t="s">
        <v>28</v>
      </c>
      <c r="D64" s="103" t="s">
        <v>28</v>
      </c>
      <c r="E64" s="104" t="s">
        <v>28</v>
      </c>
      <c r="F64" s="94" t="s">
        <v>28</v>
      </c>
      <c r="G64" s="94" t="s">
        <v>28</v>
      </c>
      <c r="H64" s="94" t="s">
        <v>28</v>
      </c>
      <c r="I64" s="96" t="s">
        <v>28</v>
      </c>
      <c r="J64" s="94" t="s">
        <v>28</v>
      </c>
      <c r="K64" s="94" t="s">
        <v>28</v>
      </c>
      <c r="L64" s="94" t="s">
        <v>28</v>
      </c>
      <c r="M64" s="94" t="s">
        <v>28</v>
      </c>
      <c r="N64" s="94" t="s">
        <v>28</v>
      </c>
      <c r="O64" s="103" t="s">
        <v>28</v>
      </c>
      <c r="P64" s="103" t="s">
        <v>28</v>
      </c>
      <c r="Q64" s="104" t="s">
        <v>28</v>
      </c>
      <c r="R64" s="94" t="s">
        <v>28</v>
      </c>
      <c r="S64" s="94" t="s">
        <v>28</v>
      </c>
      <c r="T64" s="94" t="s">
        <v>28</v>
      </c>
      <c r="U64" s="96" t="s">
        <v>28</v>
      </c>
      <c r="V64" s="94" t="s">
        <v>28</v>
      </c>
      <c r="W64" s="94" t="s">
        <v>28</v>
      </c>
      <c r="X64" s="94" t="s">
        <v>28</v>
      </c>
      <c r="Y64" s="94" t="s">
        <v>28</v>
      </c>
      <c r="Z64" s="94" t="s">
        <v>28</v>
      </c>
      <c r="AA64" s="103">
        <v>11</v>
      </c>
      <c r="AB64" s="103">
        <v>36</v>
      </c>
      <c r="AC64" s="104">
        <v>0.29727358009999999</v>
      </c>
      <c r="AD64" s="94">
        <v>0.1644314425</v>
      </c>
      <c r="AE64" s="94">
        <v>0.53743724520000002</v>
      </c>
      <c r="AF64" s="94">
        <v>0.59439992429999999</v>
      </c>
      <c r="AG64" s="96">
        <v>0.30555555559999997</v>
      </c>
      <c r="AH64" s="94">
        <v>0.1692167161</v>
      </c>
      <c r="AI64" s="94">
        <v>0.55174334840000006</v>
      </c>
      <c r="AJ64" s="94">
        <v>1.1745371092000001</v>
      </c>
      <c r="AK64" s="94">
        <v>0.64967371460000001</v>
      </c>
      <c r="AL64" s="94">
        <v>2.1234311775000001</v>
      </c>
      <c r="AM64" s="94">
        <v>0.35517918399999998</v>
      </c>
      <c r="AN64" s="94">
        <v>1.8262226982</v>
      </c>
      <c r="AO64" s="94">
        <v>0.50945642390000001</v>
      </c>
      <c r="AP64" s="94">
        <v>6.5463682210999998</v>
      </c>
      <c r="AQ64" s="94">
        <v>0.85333478259999995</v>
      </c>
      <c r="AR64" s="94">
        <v>1.1629361464000001</v>
      </c>
      <c r="AS64" s="94">
        <v>0.2347060379</v>
      </c>
      <c r="AT64" s="94">
        <v>5.7621887051999998</v>
      </c>
      <c r="AU64" s="93" t="s">
        <v>28</v>
      </c>
      <c r="AV64" s="93" t="s">
        <v>28</v>
      </c>
      <c r="AW64" s="93" t="s">
        <v>28</v>
      </c>
      <c r="AX64" s="93" t="s">
        <v>28</v>
      </c>
      <c r="AY64" s="93" t="s">
        <v>28</v>
      </c>
      <c r="AZ64" s="93" t="s">
        <v>420</v>
      </c>
      <c r="BA64" s="93" t="s">
        <v>420</v>
      </c>
      <c r="BB64" s="93" t="s">
        <v>28</v>
      </c>
      <c r="BC64" s="105" t="s">
        <v>421</v>
      </c>
      <c r="BD64" s="106" t="s">
        <v>28</v>
      </c>
      <c r="BE64" s="106" t="s">
        <v>28</v>
      </c>
      <c r="BF64" s="106">
        <v>11</v>
      </c>
    </row>
    <row r="65" spans="1:93" x14ac:dyDescent="0.3">
      <c r="A65" s="9"/>
      <c r="B65" t="s">
        <v>94</v>
      </c>
      <c r="C65" s="93">
        <v>10</v>
      </c>
      <c r="D65" s="103">
        <v>71</v>
      </c>
      <c r="E65" s="104">
        <v>0.1348830104</v>
      </c>
      <c r="F65" s="94">
        <v>7.2486108499999993E-2</v>
      </c>
      <c r="G65" s="94">
        <v>0.25099190560000001</v>
      </c>
      <c r="H65" s="94">
        <v>1.18483809E-2</v>
      </c>
      <c r="I65" s="96">
        <v>0.14084507039999999</v>
      </c>
      <c r="J65" s="94">
        <v>7.5782353499999996E-2</v>
      </c>
      <c r="K65" s="94">
        <v>0.2617671916</v>
      </c>
      <c r="L65" s="94">
        <v>0.45050260180000001</v>
      </c>
      <c r="M65" s="94">
        <v>0.242100027</v>
      </c>
      <c r="N65" s="94">
        <v>0.83830058500000004</v>
      </c>
      <c r="O65" s="103" t="s">
        <v>28</v>
      </c>
      <c r="P65" s="103" t="s">
        <v>28</v>
      </c>
      <c r="Q65" s="104" t="s">
        <v>28</v>
      </c>
      <c r="R65" s="94" t="s">
        <v>28</v>
      </c>
      <c r="S65" s="94" t="s">
        <v>28</v>
      </c>
      <c r="T65" s="94" t="s">
        <v>28</v>
      </c>
      <c r="U65" s="96" t="s">
        <v>28</v>
      </c>
      <c r="V65" s="94" t="s">
        <v>28</v>
      </c>
      <c r="W65" s="94" t="s">
        <v>28</v>
      </c>
      <c r="X65" s="94" t="s">
        <v>28</v>
      </c>
      <c r="Y65" s="94" t="s">
        <v>28</v>
      </c>
      <c r="Z65" s="94" t="s">
        <v>28</v>
      </c>
      <c r="AA65" s="103">
        <v>9</v>
      </c>
      <c r="AB65" s="103">
        <v>73</v>
      </c>
      <c r="AC65" s="104">
        <v>0.1206913456</v>
      </c>
      <c r="AD65" s="94">
        <v>6.2729070799999995E-2</v>
      </c>
      <c r="AE65" s="94">
        <v>0.23221132890000001</v>
      </c>
      <c r="AF65" s="94">
        <v>2.6559864400000001E-2</v>
      </c>
      <c r="AG65" s="96">
        <v>0.1232876712</v>
      </c>
      <c r="AH65" s="94">
        <v>6.4148395999999996E-2</v>
      </c>
      <c r="AI65" s="94">
        <v>0.23694824540000001</v>
      </c>
      <c r="AJ65" s="94">
        <v>0.4768552392</v>
      </c>
      <c r="AK65" s="94">
        <v>0.24784449889999999</v>
      </c>
      <c r="AL65" s="94">
        <v>0.91747414240000003</v>
      </c>
      <c r="AM65" s="94">
        <v>0.31265901559999998</v>
      </c>
      <c r="AN65" s="94">
        <v>1.7562313437999999</v>
      </c>
      <c r="AO65" s="94">
        <v>0.58856710909999999</v>
      </c>
      <c r="AP65" s="94">
        <v>5.2404364522</v>
      </c>
      <c r="AQ65" s="94">
        <v>0.2182591072</v>
      </c>
      <c r="AR65" s="94">
        <v>0.50949174909999995</v>
      </c>
      <c r="AS65" s="94">
        <v>0.17414605599999999</v>
      </c>
      <c r="AT65" s="94">
        <v>1.4905984565999999</v>
      </c>
      <c r="AU65" s="93" t="s">
        <v>28</v>
      </c>
      <c r="AV65" s="93" t="s">
        <v>28</v>
      </c>
      <c r="AW65" s="93" t="s">
        <v>28</v>
      </c>
      <c r="AX65" s="93" t="s">
        <v>28</v>
      </c>
      <c r="AY65" s="93" t="s">
        <v>28</v>
      </c>
      <c r="AZ65" s="93" t="s">
        <v>28</v>
      </c>
      <c r="BA65" s="93" t="s">
        <v>420</v>
      </c>
      <c r="BB65" s="93" t="s">
        <v>28</v>
      </c>
      <c r="BC65" s="105" t="s">
        <v>421</v>
      </c>
      <c r="BD65" s="106">
        <v>10</v>
      </c>
      <c r="BE65" s="106" t="s">
        <v>28</v>
      </c>
      <c r="BF65" s="106">
        <v>9</v>
      </c>
    </row>
    <row r="66" spans="1:93" x14ac:dyDescent="0.3">
      <c r="A66" s="9"/>
      <c r="B66" t="s">
        <v>93</v>
      </c>
      <c r="C66" s="93">
        <v>16</v>
      </c>
      <c r="D66" s="103">
        <v>66</v>
      </c>
      <c r="E66" s="104">
        <v>0.23169437749999999</v>
      </c>
      <c r="F66" s="94">
        <v>0.14172458439999999</v>
      </c>
      <c r="G66" s="94">
        <v>0.37877891699999999</v>
      </c>
      <c r="H66" s="94">
        <v>0.3066379924</v>
      </c>
      <c r="I66" s="96">
        <v>0.24242424239999999</v>
      </c>
      <c r="J66" s="94">
        <v>0.14851682669999999</v>
      </c>
      <c r="K66" s="94">
        <v>0.39570946010000002</v>
      </c>
      <c r="L66" s="94">
        <v>0.77384779299999995</v>
      </c>
      <c r="M66" s="94">
        <v>0.47335312149999997</v>
      </c>
      <c r="N66" s="94">
        <v>1.2651029</v>
      </c>
      <c r="O66" s="103">
        <v>15</v>
      </c>
      <c r="P66" s="103">
        <v>66</v>
      </c>
      <c r="Q66" s="104">
        <v>0.2145243738</v>
      </c>
      <c r="R66" s="94">
        <v>0.1291508106</v>
      </c>
      <c r="S66" s="94">
        <v>0.35633308660000002</v>
      </c>
      <c r="T66" s="94">
        <v>0.24461048899999999</v>
      </c>
      <c r="U66" s="96">
        <v>0.2272727273</v>
      </c>
      <c r="V66" s="94">
        <v>0.1370149732</v>
      </c>
      <c r="W66" s="94">
        <v>0.37698721060000001</v>
      </c>
      <c r="X66" s="94">
        <v>0.73989633939999999</v>
      </c>
      <c r="Y66" s="94">
        <v>0.44544221369999998</v>
      </c>
      <c r="Z66" s="94">
        <v>1.2289957626000001</v>
      </c>
      <c r="AA66" s="103">
        <v>19</v>
      </c>
      <c r="AB66" s="103">
        <v>60</v>
      </c>
      <c r="AC66" s="104">
        <v>0.3091252813</v>
      </c>
      <c r="AD66" s="94">
        <v>0.1968634688</v>
      </c>
      <c r="AE66" s="94">
        <v>0.48540463160000002</v>
      </c>
      <c r="AF66" s="94">
        <v>0.38508279540000001</v>
      </c>
      <c r="AG66" s="96">
        <v>0.31666666669999999</v>
      </c>
      <c r="AH66" s="94">
        <v>0.20198695580000001</v>
      </c>
      <c r="AI66" s="94">
        <v>0.49645670130000003</v>
      </c>
      <c r="AJ66" s="94">
        <v>1.2213635468999999</v>
      </c>
      <c r="AK66" s="94">
        <v>0.77781365359999999</v>
      </c>
      <c r="AL66" s="94">
        <v>1.9178487119000001</v>
      </c>
      <c r="AM66" s="94">
        <v>0.29021673949999999</v>
      </c>
      <c r="AN66" s="94">
        <v>1.4409797627000001</v>
      </c>
      <c r="AO66" s="94">
        <v>0.73222239659999999</v>
      </c>
      <c r="AP66" s="94">
        <v>2.8357814323000001</v>
      </c>
      <c r="AQ66" s="94">
        <v>0.83036717819999994</v>
      </c>
      <c r="AR66" s="94">
        <v>0.92589374030000005</v>
      </c>
      <c r="AS66" s="94">
        <v>0.45775611379999998</v>
      </c>
      <c r="AT66" s="94">
        <v>1.8727859494000001</v>
      </c>
      <c r="AU66" s="93" t="s">
        <v>28</v>
      </c>
      <c r="AV66" s="93" t="s">
        <v>28</v>
      </c>
      <c r="AW66" s="93" t="s">
        <v>28</v>
      </c>
      <c r="AX66" s="93" t="s">
        <v>28</v>
      </c>
      <c r="AY66" s="93" t="s">
        <v>28</v>
      </c>
      <c r="AZ66" s="93" t="s">
        <v>28</v>
      </c>
      <c r="BA66" s="93" t="s">
        <v>28</v>
      </c>
      <c r="BB66" s="93" t="s">
        <v>28</v>
      </c>
      <c r="BC66" s="105" t="s">
        <v>28</v>
      </c>
      <c r="BD66" s="106">
        <v>16</v>
      </c>
      <c r="BE66" s="106">
        <v>15</v>
      </c>
      <c r="BF66" s="106">
        <v>19</v>
      </c>
      <c r="BQ66" s="45"/>
      <c r="CC66" s="4"/>
      <c r="CO66" s="4"/>
    </row>
    <row r="67" spans="1:93" x14ac:dyDescent="0.3">
      <c r="A67" s="9"/>
      <c r="B67" t="s">
        <v>133</v>
      </c>
      <c r="C67" s="93">
        <v>21</v>
      </c>
      <c r="D67" s="103">
        <v>91</v>
      </c>
      <c r="E67" s="104">
        <v>0.21441879850000001</v>
      </c>
      <c r="F67" s="94">
        <v>0.1395417924</v>
      </c>
      <c r="G67" s="94">
        <v>0.32947420500000002</v>
      </c>
      <c r="H67" s="94">
        <v>0.12767774770000001</v>
      </c>
      <c r="I67" s="96">
        <v>0.2307692308</v>
      </c>
      <c r="J67" s="94">
        <v>0.1504632705</v>
      </c>
      <c r="K67" s="94">
        <v>0.35393646369999998</v>
      </c>
      <c r="L67" s="94">
        <v>0.71614821090000003</v>
      </c>
      <c r="M67" s="94">
        <v>0.4660627041</v>
      </c>
      <c r="N67" s="94">
        <v>1.1004275938000001</v>
      </c>
      <c r="O67" s="103">
        <v>20</v>
      </c>
      <c r="P67" s="103">
        <v>72</v>
      </c>
      <c r="Q67" s="104">
        <v>0.25793363450000001</v>
      </c>
      <c r="R67" s="94">
        <v>0.16613077270000001</v>
      </c>
      <c r="S67" s="94">
        <v>0.40046620319999998</v>
      </c>
      <c r="T67" s="94">
        <v>0.60229140749999999</v>
      </c>
      <c r="U67" s="96">
        <v>0.27777777780000001</v>
      </c>
      <c r="V67" s="94">
        <v>0.17921033350000001</v>
      </c>
      <c r="W67" s="94">
        <v>0.43055828499999999</v>
      </c>
      <c r="X67" s="94">
        <v>0.88961523840000001</v>
      </c>
      <c r="Y67" s="94">
        <v>0.57298640909999998</v>
      </c>
      <c r="Z67" s="94">
        <v>1.3812112468</v>
      </c>
      <c r="AA67" s="103">
        <v>29</v>
      </c>
      <c r="AB67" s="103">
        <v>91</v>
      </c>
      <c r="AC67" s="104">
        <v>0.30879633810000001</v>
      </c>
      <c r="AD67" s="94">
        <v>0.214168261</v>
      </c>
      <c r="AE67" s="94">
        <v>0.44523487270000001</v>
      </c>
      <c r="AF67" s="94">
        <v>0.28670485489999997</v>
      </c>
      <c r="AG67" s="96">
        <v>0.31868131869999999</v>
      </c>
      <c r="AH67" s="94">
        <v>0.22145854749999999</v>
      </c>
      <c r="AI67" s="94">
        <v>0.45858597020000003</v>
      </c>
      <c r="AJ67" s="94">
        <v>1.2200638822000001</v>
      </c>
      <c r="AK67" s="94">
        <v>0.84618542289999998</v>
      </c>
      <c r="AL67" s="94">
        <v>1.7591367522000001</v>
      </c>
      <c r="AM67" s="94">
        <v>0.53585141570000006</v>
      </c>
      <c r="AN67" s="94">
        <v>1.1971929861999999</v>
      </c>
      <c r="AO67" s="94">
        <v>0.67718809729999996</v>
      </c>
      <c r="AP67" s="94">
        <v>2.1165036004000002</v>
      </c>
      <c r="AQ67" s="94">
        <v>0.55426584320000005</v>
      </c>
      <c r="AR67" s="94">
        <v>1.202943195</v>
      </c>
      <c r="AS67" s="94">
        <v>0.65207126049999997</v>
      </c>
      <c r="AT67" s="94">
        <v>2.2191935424000002</v>
      </c>
      <c r="AU67" s="93" t="s">
        <v>28</v>
      </c>
      <c r="AV67" s="93" t="s">
        <v>28</v>
      </c>
      <c r="AW67" s="93" t="s">
        <v>28</v>
      </c>
      <c r="AX67" s="93" t="s">
        <v>28</v>
      </c>
      <c r="AY67" s="93" t="s">
        <v>28</v>
      </c>
      <c r="AZ67" s="93" t="s">
        <v>28</v>
      </c>
      <c r="BA67" s="93" t="s">
        <v>28</v>
      </c>
      <c r="BB67" s="93" t="s">
        <v>28</v>
      </c>
      <c r="BC67" s="105" t="s">
        <v>28</v>
      </c>
      <c r="BD67" s="106">
        <v>21</v>
      </c>
      <c r="BE67" s="106">
        <v>20</v>
      </c>
      <c r="BF67" s="106">
        <v>29</v>
      </c>
      <c r="BQ67" s="45"/>
    </row>
    <row r="68" spans="1:93" x14ac:dyDescent="0.3">
      <c r="A68" s="9"/>
      <c r="B68" t="s">
        <v>96</v>
      </c>
      <c r="C68" s="93">
        <v>13</v>
      </c>
      <c r="D68" s="103">
        <v>95</v>
      </c>
      <c r="E68" s="104">
        <v>0.1339363157</v>
      </c>
      <c r="F68" s="94">
        <v>7.76636681E-2</v>
      </c>
      <c r="G68" s="94">
        <v>0.23098235110000001</v>
      </c>
      <c r="H68" s="94">
        <v>3.8148065000000002E-3</v>
      </c>
      <c r="I68" s="96">
        <v>0.13684210529999999</v>
      </c>
      <c r="J68" s="94">
        <v>7.9458235299999999E-2</v>
      </c>
      <c r="K68" s="94">
        <v>0.23566797959999999</v>
      </c>
      <c r="L68" s="94">
        <v>0.44734068809999999</v>
      </c>
      <c r="M68" s="94">
        <v>0.25939282079999998</v>
      </c>
      <c r="N68" s="94">
        <v>0.77146965990000005</v>
      </c>
      <c r="O68" s="103">
        <v>9</v>
      </c>
      <c r="P68" s="103">
        <v>133</v>
      </c>
      <c r="Q68" s="104">
        <v>6.6189010500000006E-2</v>
      </c>
      <c r="R68" s="94">
        <v>3.4404214199999998E-2</v>
      </c>
      <c r="S68" s="94">
        <v>0.12733861869999999</v>
      </c>
      <c r="T68" s="94">
        <v>9.6623528000000007E-6</v>
      </c>
      <c r="U68" s="96">
        <v>6.7669172900000005E-2</v>
      </c>
      <c r="V68" s="94">
        <v>3.5209270000000001E-2</v>
      </c>
      <c r="W68" s="94">
        <v>0.13005430009999999</v>
      </c>
      <c r="X68" s="94">
        <v>0.22828644470000001</v>
      </c>
      <c r="Y68" s="94">
        <v>0.1186604193</v>
      </c>
      <c r="Z68" s="94">
        <v>0.43919194900000003</v>
      </c>
      <c r="AA68" s="103"/>
      <c r="AB68" s="103"/>
      <c r="AC68" s="104"/>
      <c r="AD68" s="94"/>
      <c r="AE68" s="94"/>
      <c r="AF68" s="94"/>
      <c r="AG68" s="96"/>
      <c r="AH68" s="94"/>
      <c r="AI68" s="94"/>
      <c r="AJ68" s="94"/>
      <c r="AK68" s="94"/>
      <c r="AL68" s="94"/>
      <c r="AM68" s="94">
        <v>0.9942508042</v>
      </c>
      <c r="AN68" s="94">
        <v>1.0036378892</v>
      </c>
      <c r="AO68" s="94">
        <v>0.37377616139999997</v>
      </c>
      <c r="AP68" s="94">
        <v>2.6948990241000002</v>
      </c>
      <c r="AQ68" s="94">
        <v>0.10406303679999999</v>
      </c>
      <c r="AR68" s="94">
        <v>0.49418270320000002</v>
      </c>
      <c r="AS68" s="94">
        <v>0.21124271319999999</v>
      </c>
      <c r="AT68" s="94">
        <v>1.1560945249000001</v>
      </c>
      <c r="AU68" s="93"/>
      <c r="AV68" s="93"/>
      <c r="AW68" s="93"/>
      <c r="AX68" s="93" t="s">
        <v>28</v>
      </c>
      <c r="AY68" s="93" t="s">
        <v>28</v>
      </c>
      <c r="AZ68" s="93" t="s">
        <v>28</v>
      </c>
      <c r="BA68" s="93" t="s">
        <v>28</v>
      </c>
      <c r="BB68" s="93" t="s">
        <v>420</v>
      </c>
      <c r="BC68" s="105" t="s">
        <v>421</v>
      </c>
      <c r="BD68" s="106">
        <v>13</v>
      </c>
      <c r="BE68" s="106">
        <v>9</v>
      </c>
      <c r="BF68" s="106"/>
    </row>
    <row r="69" spans="1:93" s="3" customFormat="1" x14ac:dyDescent="0.3">
      <c r="A69" s="9"/>
      <c r="B69" s="3" t="s">
        <v>184</v>
      </c>
      <c r="C69" s="99" t="s">
        <v>28</v>
      </c>
      <c r="D69" s="100" t="s">
        <v>28</v>
      </c>
      <c r="E69" s="95" t="s">
        <v>28</v>
      </c>
      <c r="F69" s="101" t="s">
        <v>28</v>
      </c>
      <c r="G69" s="101" t="s">
        <v>28</v>
      </c>
      <c r="H69" s="101" t="s">
        <v>28</v>
      </c>
      <c r="I69" s="102" t="s">
        <v>28</v>
      </c>
      <c r="J69" s="101" t="s">
        <v>28</v>
      </c>
      <c r="K69" s="101" t="s">
        <v>28</v>
      </c>
      <c r="L69" s="101" t="s">
        <v>28</v>
      </c>
      <c r="M69" s="101" t="s">
        <v>28</v>
      </c>
      <c r="N69" s="101" t="s">
        <v>28</v>
      </c>
      <c r="O69" s="100">
        <v>14</v>
      </c>
      <c r="P69" s="100">
        <v>48</v>
      </c>
      <c r="Q69" s="95">
        <v>0.28012369739999998</v>
      </c>
      <c r="R69" s="101">
        <v>0.1656923928</v>
      </c>
      <c r="S69" s="101">
        <v>0.47358411890000002</v>
      </c>
      <c r="T69" s="101">
        <v>0.89772214559999997</v>
      </c>
      <c r="U69" s="102">
        <v>0.29166666670000002</v>
      </c>
      <c r="V69" s="101">
        <v>0.172740279</v>
      </c>
      <c r="W69" s="101">
        <v>0.4924702272</v>
      </c>
      <c r="X69" s="101">
        <v>0.96614894900000003</v>
      </c>
      <c r="Y69" s="101">
        <v>0.571474433</v>
      </c>
      <c r="Z69" s="101">
        <v>1.6333955427</v>
      </c>
      <c r="AA69" s="100">
        <v>7</v>
      </c>
      <c r="AB69" s="100">
        <v>30</v>
      </c>
      <c r="AC69" s="95">
        <v>0.22849477160000001</v>
      </c>
      <c r="AD69" s="101">
        <v>0.10882510300000001</v>
      </c>
      <c r="AE69" s="101">
        <v>0.47975934990000002</v>
      </c>
      <c r="AF69" s="101">
        <v>0.78699610659999997</v>
      </c>
      <c r="AG69" s="102">
        <v>0.2333333333</v>
      </c>
      <c r="AH69" s="101">
        <v>0.1112379157</v>
      </c>
      <c r="AI69" s="101">
        <v>0.48944142940000002</v>
      </c>
      <c r="AJ69" s="101">
        <v>0.90278990960000005</v>
      </c>
      <c r="AK69" s="101">
        <v>0.42997134770000001</v>
      </c>
      <c r="AL69" s="101">
        <v>1.8955440293000001</v>
      </c>
      <c r="AM69" s="101">
        <v>0.65988314029999995</v>
      </c>
      <c r="AN69" s="101">
        <v>0.81569240220000006</v>
      </c>
      <c r="AO69" s="101">
        <v>0.32922347280000003</v>
      </c>
      <c r="AP69" s="101">
        <v>2.0209801241999998</v>
      </c>
      <c r="AQ69" s="101">
        <v>2.6123522699999999E-2</v>
      </c>
      <c r="AR69" s="101">
        <v>3.1863374638000002</v>
      </c>
      <c r="AS69" s="101">
        <v>1.1476918786000001</v>
      </c>
      <c r="AT69" s="101">
        <v>8.8462300925000008</v>
      </c>
      <c r="AU69" s="99" t="s">
        <v>28</v>
      </c>
      <c r="AV69" s="99" t="s">
        <v>28</v>
      </c>
      <c r="AW69" s="99" t="s">
        <v>28</v>
      </c>
      <c r="AX69" s="99" t="s">
        <v>28</v>
      </c>
      <c r="AY69" s="99" t="s">
        <v>28</v>
      </c>
      <c r="AZ69" s="99" t="s">
        <v>420</v>
      </c>
      <c r="BA69" s="99" t="s">
        <v>28</v>
      </c>
      <c r="BB69" s="99" t="s">
        <v>28</v>
      </c>
      <c r="BC69" s="97" t="s">
        <v>421</v>
      </c>
      <c r="BD69" s="98" t="s">
        <v>28</v>
      </c>
      <c r="BE69" s="98">
        <v>14</v>
      </c>
      <c r="BF69" s="98">
        <v>7</v>
      </c>
      <c r="BG69" s="37"/>
      <c r="BH69" s="37"/>
      <c r="BI69" s="37"/>
      <c r="BJ69" s="37"/>
      <c r="BK69" s="37"/>
      <c r="BL69" s="37"/>
      <c r="BM69" s="37"/>
      <c r="BN69" s="37"/>
      <c r="BO69" s="37"/>
      <c r="BP69" s="37"/>
      <c r="BQ69" s="37"/>
      <c r="BR69" s="37"/>
      <c r="BS69" s="37"/>
      <c r="BT69" s="37"/>
      <c r="BU69" s="37"/>
      <c r="BV69" s="37"/>
      <c r="BW69" s="37"/>
    </row>
    <row r="70" spans="1:93" x14ac:dyDescent="0.3">
      <c r="A70" s="9"/>
      <c r="B70" t="s">
        <v>183</v>
      </c>
      <c r="C70" s="93">
        <v>7</v>
      </c>
      <c r="D70" s="103">
        <v>16</v>
      </c>
      <c r="E70" s="104">
        <v>0.40350357370000001</v>
      </c>
      <c r="F70" s="94">
        <v>0.19216095899999999</v>
      </c>
      <c r="G70" s="94">
        <v>0.84728518630000005</v>
      </c>
      <c r="H70" s="94">
        <v>0.43050225739999998</v>
      </c>
      <c r="I70" s="96">
        <v>0.4375</v>
      </c>
      <c r="J70" s="94">
        <v>0.20857109190000001</v>
      </c>
      <c r="K70" s="94">
        <v>0.91770268020000001</v>
      </c>
      <c r="L70" s="94">
        <v>1.3476820339</v>
      </c>
      <c r="M70" s="94">
        <v>0.64180812509999996</v>
      </c>
      <c r="N70" s="94">
        <v>2.8298907310999999</v>
      </c>
      <c r="O70" s="103">
        <v>10</v>
      </c>
      <c r="P70" s="103">
        <v>20</v>
      </c>
      <c r="Q70" s="104">
        <v>0.4783676087</v>
      </c>
      <c r="R70" s="94">
        <v>0.25710778299999998</v>
      </c>
      <c r="S70" s="94">
        <v>0.89003750240000001</v>
      </c>
      <c r="T70" s="94">
        <v>0.11396731459999999</v>
      </c>
      <c r="U70" s="96">
        <v>0.5</v>
      </c>
      <c r="V70" s="94">
        <v>0.26902735509999998</v>
      </c>
      <c r="W70" s="94">
        <v>0.92927353030000004</v>
      </c>
      <c r="X70" s="94">
        <v>1.6498938384999999</v>
      </c>
      <c r="Y70" s="94">
        <v>0.88676686989999998</v>
      </c>
      <c r="Z70" s="94">
        <v>3.0697467065000001</v>
      </c>
      <c r="AA70" s="103" t="s">
        <v>28</v>
      </c>
      <c r="AB70" s="103" t="s">
        <v>28</v>
      </c>
      <c r="AC70" s="104" t="s">
        <v>28</v>
      </c>
      <c r="AD70" s="94" t="s">
        <v>28</v>
      </c>
      <c r="AE70" s="94" t="s">
        <v>28</v>
      </c>
      <c r="AF70" s="94" t="s">
        <v>28</v>
      </c>
      <c r="AG70" s="96" t="s">
        <v>28</v>
      </c>
      <c r="AH70" s="94" t="s">
        <v>28</v>
      </c>
      <c r="AI70" s="94" t="s">
        <v>28</v>
      </c>
      <c r="AJ70" s="94" t="s">
        <v>28</v>
      </c>
      <c r="AK70" s="94" t="s">
        <v>28</v>
      </c>
      <c r="AL70" s="94" t="s">
        <v>28</v>
      </c>
      <c r="AM70" s="94">
        <v>0.37802032200000002</v>
      </c>
      <c r="AN70" s="94">
        <v>0.61702476640000004</v>
      </c>
      <c r="AO70" s="94">
        <v>0.21090114809999999</v>
      </c>
      <c r="AP70" s="94">
        <v>1.8052038393000001</v>
      </c>
      <c r="AQ70" s="94">
        <v>0.72983101409999995</v>
      </c>
      <c r="AR70" s="94">
        <v>1.1855349985999999</v>
      </c>
      <c r="AS70" s="94">
        <v>0.45126192100000001</v>
      </c>
      <c r="AT70" s="94">
        <v>3.114584164</v>
      </c>
      <c r="AU70" s="93" t="s">
        <v>28</v>
      </c>
      <c r="AV70" s="93" t="s">
        <v>28</v>
      </c>
      <c r="AW70" s="93" t="s">
        <v>28</v>
      </c>
      <c r="AX70" s="93" t="s">
        <v>28</v>
      </c>
      <c r="AY70" s="93" t="s">
        <v>28</v>
      </c>
      <c r="AZ70" s="93" t="s">
        <v>28</v>
      </c>
      <c r="BA70" s="93" t="s">
        <v>28</v>
      </c>
      <c r="BB70" s="93" t="s">
        <v>420</v>
      </c>
      <c r="BC70" s="105" t="s">
        <v>421</v>
      </c>
      <c r="BD70" s="106">
        <v>7</v>
      </c>
      <c r="BE70" s="106">
        <v>10</v>
      </c>
      <c r="BF70" s="106" t="s">
        <v>28</v>
      </c>
    </row>
    <row r="71" spans="1:93" x14ac:dyDescent="0.3">
      <c r="A71" s="9"/>
      <c r="B71" t="s">
        <v>185</v>
      </c>
      <c r="C71" s="93">
        <v>43</v>
      </c>
      <c r="D71" s="103">
        <v>136</v>
      </c>
      <c r="E71" s="104">
        <v>0.30614729619999997</v>
      </c>
      <c r="F71" s="94">
        <v>0.2264825301</v>
      </c>
      <c r="G71" s="94">
        <v>0.41383398069999999</v>
      </c>
      <c r="H71" s="94">
        <v>0.88486820740000005</v>
      </c>
      <c r="I71" s="96">
        <v>0.31617647059999998</v>
      </c>
      <c r="J71" s="94">
        <v>0.23448902930000001</v>
      </c>
      <c r="K71" s="94">
        <v>0.42632084260000003</v>
      </c>
      <c r="L71" s="94">
        <v>1.0225168690999999</v>
      </c>
      <c r="M71" s="94">
        <v>0.75644047950000004</v>
      </c>
      <c r="N71" s="94">
        <v>1.3821850839000001</v>
      </c>
      <c r="O71" s="103">
        <v>47</v>
      </c>
      <c r="P71" s="103">
        <v>140</v>
      </c>
      <c r="Q71" s="104">
        <v>0.32278088430000001</v>
      </c>
      <c r="R71" s="94">
        <v>0.2419553203</v>
      </c>
      <c r="S71" s="94">
        <v>0.43060635800000002</v>
      </c>
      <c r="T71" s="94">
        <v>0.46557428140000001</v>
      </c>
      <c r="U71" s="96">
        <v>0.3357142857</v>
      </c>
      <c r="V71" s="94">
        <v>0.25223730430000002</v>
      </c>
      <c r="W71" s="94">
        <v>0.44681765829999998</v>
      </c>
      <c r="X71" s="94">
        <v>1.1132739393</v>
      </c>
      <c r="Y71" s="94">
        <v>0.83450590059999996</v>
      </c>
      <c r="Z71" s="94">
        <v>1.4851648900000001</v>
      </c>
      <c r="AA71" s="103">
        <v>37</v>
      </c>
      <c r="AB71" s="103">
        <v>166</v>
      </c>
      <c r="AC71" s="104">
        <v>0.21379691910000001</v>
      </c>
      <c r="AD71" s="94">
        <v>0.15455774210000001</v>
      </c>
      <c r="AE71" s="94">
        <v>0.29574139729999999</v>
      </c>
      <c r="AF71" s="94">
        <v>0.30802069469999999</v>
      </c>
      <c r="AG71" s="96">
        <v>0.22289156630000001</v>
      </c>
      <c r="AH71" s="94">
        <v>0.161494213</v>
      </c>
      <c r="AI71" s="94">
        <v>0.3076311491</v>
      </c>
      <c r="AJ71" s="94">
        <v>0.84471823970000004</v>
      </c>
      <c r="AK71" s="94">
        <v>0.61066241929999998</v>
      </c>
      <c r="AL71" s="94">
        <v>1.1684834072000001</v>
      </c>
      <c r="AM71" s="94">
        <v>6.0881784500000001E-2</v>
      </c>
      <c r="AN71" s="94">
        <v>0.66235929549999994</v>
      </c>
      <c r="AO71" s="94">
        <v>0.43054220729999998</v>
      </c>
      <c r="AP71" s="94">
        <v>1.0189937915</v>
      </c>
      <c r="AQ71" s="94">
        <v>0.80203708679999997</v>
      </c>
      <c r="AR71" s="94">
        <v>1.0543319777</v>
      </c>
      <c r="AS71" s="94">
        <v>0.69718709069999996</v>
      </c>
      <c r="AT71" s="94">
        <v>1.5944298655</v>
      </c>
      <c r="AU71" s="93" t="s">
        <v>28</v>
      </c>
      <c r="AV71" s="93" t="s">
        <v>28</v>
      </c>
      <c r="AW71" s="93" t="s">
        <v>28</v>
      </c>
      <c r="AX71" s="93" t="s">
        <v>28</v>
      </c>
      <c r="AY71" s="93" t="s">
        <v>28</v>
      </c>
      <c r="AZ71" s="93" t="s">
        <v>28</v>
      </c>
      <c r="BA71" s="93" t="s">
        <v>28</v>
      </c>
      <c r="BB71" s="93" t="s">
        <v>28</v>
      </c>
      <c r="BC71" s="105" t="s">
        <v>28</v>
      </c>
      <c r="BD71" s="106">
        <v>43</v>
      </c>
      <c r="BE71" s="106">
        <v>47</v>
      </c>
      <c r="BF71" s="106">
        <v>37</v>
      </c>
    </row>
    <row r="72" spans="1:93" x14ac:dyDescent="0.3">
      <c r="A72" s="9"/>
      <c r="B72" t="s">
        <v>186</v>
      </c>
      <c r="C72" s="93">
        <v>37</v>
      </c>
      <c r="D72" s="103">
        <v>102</v>
      </c>
      <c r="E72" s="104">
        <v>0.3429893088</v>
      </c>
      <c r="F72" s="94">
        <v>0.24790455210000001</v>
      </c>
      <c r="G72" s="94">
        <v>0.47454419419999999</v>
      </c>
      <c r="H72" s="94">
        <v>0.41196735559999997</v>
      </c>
      <c r="I72" s="96">
        <v>0.36274509799999999</v>
      </c>
      <c r="J72" s="94">
        <v>0.26282391519999998</v>
      </c>
      <c r="K72" s="94">
        <v>0.50065461519999999</v>
      </c>
      <c r="L72" s="94">
        <v>1.1455673739000001</v>
      </c>
      <c r="M72" s="94">
        <v>0.82798897660000004</v>
      </c>
      <c r="N72" s="94">
        <v>1.5849542025000001</v>
      </c>
      <c r="O72" s="103">
        <v>49</v>
      </c>
      <c r="P72" s="103">
        <v>107</v>
      </c>
      <c r="Q72" s="104">
        <v>0.43780278449999999</v>
      </c>
      <c r="R72" s="94">
        <v>0.3300943368</v>
      </c>
      <c r="S72" s="94">
        <v>0.58065606319999996</v>
      </c>
      <c r="T72" s="94">
        <v>4.2333090000000002E-3</v>
      </c>
      <c r="U72" s="96">
        <v>0.45794392519999999</v>
      </c>
      <c r="V72" s="94">
        <v>0.3461083539</v>
      </c>
      <c r="W72" s="94">
        <v>0.60591614240000002</v>
      </c>
      <c r="X72" s="94">
        <v>1.5099854241999999</v>
      </c>
      <c r="Y72" s="94">
        <v>1.1384980975000001</v>
      </c>
      <c r="Z72" s="94">
        <v>2.0026875638999999</v>
      </c>
      <c r="AA72" s="103">
        <v>24</v>
      </c>
      <c r="AB72" s="103">
        <v>88</v>
      </c>
      <c r="AC72" s="104">
        <v>0.26550735549999999</v>
      </c>
      <c r="AD72" s="94">
        <v>0.1776447263</v>
      </c>
      <c r="AE72" s="94">
        <v>0.39682661740000003</v>
      </c>
      <c r="AF72" s="94">
        <v>0.81541616770000003</v>
      </c>
      <c r="AG72" s="96">
        <v>0.27272727270000002</v>
      </c>
      <c r="AH72" s="94">
        <v>0.18280066959999999</v>
      </c>
      <c r="AI72" s="94">
        <v>0.4068921928</v>
      </c>
      <c r="AJ72" s="94">
        <v>1.0490277730999999</v>
      </c>
      <c r="AK72" s="94">
        <v>0.70187980760000002</v>
      </c>
      <c r="AL72" s="94">
        <v>1.5678742384</v>
      </c>
      <c r="AM72" s="94">
        <v>4.4719925200000003E-2</v>
      </c>
      <c r="AN72" s="94">
        <v>0.60645424130000003</v>
      </c>
      <c r="AO72" s="94">
        <v>0.37214821250000002</v>
      </c>
      <c r="AP72" s="94">
        <v>0.98828029939999995</v>
      </c>
      <c r="AQ72" s="94">
        <v>0.2624898141</v>
      </c>
      <c r="AR72" s="94">
        <v>1.2764327436</v>
      </c>
      <c r="AS72" s="94">
        <v>0.83289830539999998</v>
      </c>
      <c r="AT72" s="94">
        <v>1.9561578388</v>
      </c>
      <c r="AU72" s="93" t="s">
        <v>28</v>
      </c>
      <c r="AV72" s="93">
        <v>2</v>
      </c>
      <c r="AW72" s="93" t="s">
        <v>28</v>
      </c>
      <c r="AX72" s="93" t="s">
        <v>28</v>
      </c>
      <c r="AY72" s="93" t="s">
        <v>28</v>
      </c>
      <c r="AZ72" s="93" t="s">
        <v>28</v>
      </c>
      <c r="BA72" s="93" t="s">
        <v>28</v>
      </c>
      <c r="BB72" s="93" t="s">
        <v>28</v>
      </c>
      <c r="BC72" s="105">
        <v>-2</v>
      </c>
      <c r="BD72" s="106">
        <v>37</v>
      </c>
      <c r="BE72" s="106">
        <v>49</v>
      </c>
      <c r="BF72" s="106">
        <v>24</v>
      </c>
    </row>
    <row r="73" spans="1:93" x14ac:dyDescent="0.3">
      <c r="A73" s="9"/>
      <c r="B73" t="s">
        <v>188</v>
      </c>
      <c r="C73" s="93"/>
      <c r="D73" s="103"/>
      <c r="E73" s="104"/>
      <c r="F73" s="94"/>
      <c r="G73" s="94"/>
      <c r="H73" s="94"/>
      <c r="I73" s="96"/>
      <c r="J73" s="94"/>
      <c r="K73" s="94"/>
      <c r="L73" s="94"/>
      <c r="M73" s="94"/>
      <c r="N73" s="94"/>
      <c r="O73" s="103" t="s">
        <v>28</v>
      </c>
      <c r="P73" s="103" t="s">
        <v>28</v>
      </c>
      <c r="Q73" s="104" t="s">
        <v>28</v>
      </c>
      <c r="R73" s="94" t="s">
        <v>28</v>
      </c>
      <c r="S73" s="94" t="s">
        <v>28</v>
      </c>
      <c r="T73" s="94" t="s">
        <v>28</v>
      </c>
      <c r="U73" s="96" t="s">
        <v>28</v>
      </c>
      <c r="V73" s="94" t="s">
        <v>28</v>
      </c>
      <c r="W73" s="94" t="s">
        <v>28</v>
      </c>
      <c r="X73" s="94" t="s">
        <v>28</v>
      </c>
      <c r="Y73" s="94" t="s">
        <v>28</v>
      </c>
      <c r="Z73" s="94" t="s">
        <v>28</v>
      </c>
      <c r="AA73" s="103"/>
      <c r="AB73" s="103"/>
      <c r="AC73" s="104"/>
      <c r="AD73" s="94"/>
      <c r="AE73" s="94"/>
      <c r="AF73" s="94"/>
      <c r="AG73" s="96"/>
      <c r="AH73" s="94"/>
      <c r="AI73" s="94"/>
      <c r="AJ73" s="94"/>
      <c r="AK73" s="94"/>
      <c r="AL73" s="94"/>
      <c r="AM73" s="94">
        <v>0.2490346554</v>
      </c>
      <c r="AN73" s="94">
        <v>2.1188257823000001</v>
      </c>
      <c r="AO73" s="94">
        <v>0.59105272190000002</v>
      </c>
      <c r="AP73" s="94">
        <v>7.5956383071999998</v>
      </c>
      <c r="AQ73" s="94">
        <v>0.2013791969</v>
      </c>
      <c r="AR73" s="94">
        <v>0.40517447709999999</v>
      </c>
      <c r="AS73" s="94">
        <v>0.1013308206</v>
      </c>
      <c r="AT73" s="94">
        <v>1.6201029054</v>
      </c>
      <c r="AU73" s="93" t="s">
        <v>28</v>
      </c>
      <c r="AV73" s="93" t="s">
        <v>28</v>
      </c>
      <c r="AW73" s="93" t="s">
        <v>28</v>
      </c>
      <c r="AX73" s="93" t="s">
        <v>28</v>
      </c>
      <c r="AY73" s="93" t="s">
        <v>28</v>
      </c>
      <c r="AZ73" s="93" t="s">
        <v>420</v>
      </c>
      <c r="BA73" s="93" t="s">
        <v>420</v>
      </c>
      <c r="BB73" s="93" t="s">
        <v>420</v>
      </c>
      <c r="BC73" s="105" t="s">
        <v>421</v>
      </c>
      <c r="BD73" s="106"/>
      <c r="BE73" s="106"/>
      <c r="BF73" s="106"/>
    </row>
    <row r="74" spans="1:93" x14ac:dyDescent="0.3">
      <c r="A74" s="9"/>
      <c r="B74" t="s">
        <v>187</v>
      </c>
      <c r="C74" s="93">
        <v>8</v>
      </c>
      <c r="D74" s="103">
        <v>15</v>
      </c>
      <c r="E74" s="104">
        <v>0.49107328150000001</v>
      </c>
      <c r="F74" s="94">
        <v>0.24530737990000001</v>
      </c>
      <c r="G74" s="94">
        <v>0.98306446349999999</v>
      </c>
      <c r="H74" s="94">
        <v>0.16234987070000001</v>
      </c>
      <c r="I74" s="96">
        <v>0.53333333329999999</v>
      </c>
      <c r="J74" s="94">
        <v>0.26671874330000001</v>
      </c>
      <c r="K74" s="94">
        <v>1.0664584007</v>
      </c>
      <c r="L74" s="94">
        <v>1.6401605387</v>
      </c>
      <c r="M74" s="94">
        <v>0.81931454940000004</v>
      </c>
      <c r="N74" s="94">
        <v>3.2833868199</v>
      </c>
      <c r="O74" s="103" t="s">
        <v>28</v>
      </c>
      <c r="P74" s="103" t="s">
        <v>28</v>
      </c>
      <c r="Q74" s="104" t="s">
        <v>28</v>
      </c>
      <c r="R74" s="94" t="s">
        <v>28</v>
      </c>
      <c r="S74" s="94" t="s">
        <v>28</v>
      </c>
      <c r="T74" s="94" t="s">
        <v>28</v>
      </c>
      <c r="U74" s="96" t="s">
        <v>28</v>
      </c>
      <c r="V74" s="94" t="s">
        <v>28</v>
      </c>
      <c r="W74" s="94" t="s">
        <v>28</v>
      </c>
      <c r="X74" s="94" t="s">
        <v>28</v>
      </c>
      <c r="Y74" s="94" t="s">
        <v>28</v>
      </c>
      <c r="Z74" s="94" t="s">
        <v>28</v>
      </c>
      <c r="AA74" s="103">
        <v>6</v>
      </c>
      <c r="AB74" s="103">
        <v>15</v>
      </c>
      <c r="AC74" s="104">
        <v>0.37635490910000002</v>
      </c>
      <c r="AD74" s="94">
        <v>0.16892459039999999</v>
      </c>
      <c r="AE74" s="94">
        <v>0.83849851139999998</v>
      </c>
      <c r="AF74" s="94">
        <v>0.33168852869999998</v>
      </c>
      <c r="AG74" s="96">
        <v>0.4</v>
      </c>
      <c r="AH74" s="94">
        <v>0.17970427820000001</v>
      </c>
      <c r="AI74" s="94">
        <v>0.89035164649999998</v>
      </c>
      <c r="AJ74" s="94">
        <v>1.4869898855999999</v>
      </c>
      <c r="AK74" s="94">
        <v>0.66742628110000002</v>
      </c>
      <c r="AL74" s="94">
        <v>3.3129335516</v>
      </c>
      <c r="AM74" s="94">
        <v>0.73678724659999995</v>
      </c>
      <c r="AN74" s="94">
        <v>1.2423109655</v>
      </c>
      <c r="AO74" s="94">
        <v>0.35054591219999998</v>
      </c>
      <c r="AP74" s="94">
        <v>4.4026659026999999</v>
      </c>
      <c r="AQ74" s="94">
        <v>0.4302567692</v>
      </c>
      <c r="AR74" s="94">
        <v>0.61690879389999997</v>
      </c>
      <c r="AS74" s="94">
        <v>0.18575598339999999</v>
      </c>
      <c r="AT74" s="94">
        <v>2.0487978533</v>
      </c>
      <c r="AU74" s="93" t="s">
        <v>28</v>
      </c>
      <c r="AV74" s="93" t="s">
        <v>28</v>
      </c>
      <c r="AW74" s="93" t="s">
        <v>28</v>
      </c>
      <c r="AX74" s="93" t="s">
        <v>28</v>
      </c>
      <c r="AY74" s="93" t="s">
        <v>28</v>
      </c>
      <c r="AZ74" s="93" t="s">
        <v>28</v>
      </c>
      <c r="BA74" s="93" t="s">
        <v>420</v>
      </c>
      <c r="BB74" s="93" t="s">
        <v>28</v>
      </c>
      <c r="BC74" s="105" t="s">
        <v>421</v>
      </c>
      <c r="BD74" s="106">
        <v>8</v>
      </c>
      <c r="BE74" s="106" t="s">
        <v>28</v>
      </c>
      <c r="BF74" s="106">
        <v>6</v>
      </c>
    </row>
    <row r="75" spans="1:93" x14ac:dyDescent="0.3">
      <c r="A75" s="9"/>
      <c r="B75" t="s">
        <v>189</v>
      </c>
      <c r="C75" s="93">
        <v>8</v>
      </c>
      <c r="D75" s="103">
        <v>25</v>
      </c>
      <c r="E75" s="104">
        <v>0.29594986089999997</v>
      </c>
      <c r="F75" s="94">
        <v>0.14783566249999999</v>
      </c>
      <c r="G75" s="94">
        <v>0.59245731840000004</v>
      </c>
      <c r="H75" s="94">
        <v>0.97384846390000002</v>
      </c>
      <c r="I75" s="96">
        <v>0.32</v>
      </c>
      <c r="J75" s="94">
        <v>0.16003124599999999</v>
      </c>
      <c r="K75" s="94">
        <v>0.63987504039999998</v>
      </c>
      <c r="L75" s="94">
        <v>0.98845793820000005</v>
      </c>
      <c r="M75" s="94">
        <v>0.4937638211</v>
      </c>
      <c r="N75" s="94">
        <v>1.9787782213</v>
      </c>
      <c r="O75" s="103">
        <v>10</v>
      </c>
      <c r="P75" s="103">
        <v>26</v>
      </c>
      <c r="Q75" s="104">
        <v>0.36427466120000002</v>
      </c>
      <c r="R75" s="94">
        <v>0.19578597410000001</v>
      </c>
      <c r="S75" s="94">
        <v>0.67776064849999995</v>
      </c>
      <c r="T75" s="94">
        <v>0.47122414480000002</v>
      </c>
      <c r="U75" s="96">
        <v>0.3846153846</v>
      </c>
      <c r="V75" s="94">
        <v>0.20694411930000001</v>
      </c>
      <c r="W75" s="94">
        <v>0.71482579260000001</v>
      </c>
      <c r="X75" s="94">
        <v>1.256386319</v>
      </c>
      <c r="Y75" s="94">
        <v>0.67526744400000005</v>
      </c>
      <c r="Z75" s="94">
        <v>2.3376020816</v>
      </c>
      <c r="AA75" s="103">
        <v>11</v>
      </c>
      <c r="AB75" s="103">
        <v>29</v>
      </c>
      <c r="AC75" s="104">
        <v>0.35255833650000001</v>
      </c>
      <c r="AD75" s="94">
        <v>0.19499169999999999</v>
      </c>
      <c r="AE75" s="94">
        <v>0.63744959700000003</v>
      </c>
      <c r="AF75" s="94">
        <v>0.27271738499999998</v>
      </c>
      <c r="AG75" s="96">
        <v>0.37931034479999998</v>
      </c>
      <c r="AH75" s="94">
        <v>0.21006213030000001</v>
      </c>
      <c r="AI75" s="94">
        <v>0.68492277729999995</v>
      </c>
      <c r="AJ75" s="94">
        <v>1.3929688912</v>
      </c>
      <c r="AK75" s="94">
        <v>0.77041823750000005</v>
      </c>
      <c r="AL75" s="94">
        <v>2.5185830726999998</v>
      </c>
      <c r="AM75" s="94">
        <v>0.94035803579999999</v>
      </c>
      <c r="AN75" s="94">
        <v>0.96783656399999995</v>
      </c>
      <c r="AO75" s="94">
        <v>0.41103153920000002</v>
      </c>
      <c r="AP75" s="94">
        <v>2.2789190738</v>
      </c>
      <c r="AQ75" s="94">
        <v>0.66146040169999998</v>
      </c>
      <c r="AR75" s="94">
        <v>1.230866134</v>
      </c>
      <c r="AS75" s="94">
        <v>0.4857813688</v>
      </c>
      <c r="AT75" s="94">
        <v>3.1187516381</v>
      </c>
      <c r="AU75" s="93" t="s">
        <v>28</v>
      </c>
      <c r="AV75" s="93" t="s">
        <v>28</v>
      </c>
      <c r="AW75" s="93" t="s">
        <v>28</v>
      </c>
      <c r="AX75" s="93" t="s">
        <v>28</v>
      </c>
      <c r="AY75" s="93" t="s">
        <v>28</v>
      </c>
      <c r="AZ75" s="93" t="s">
        <v>28</v>
      </c>
      <c r="BA75" s="93" t="s">
        <v>28</v>
      </c>
      <c r="BB75" s="93" t="s">
        <v>28</v>
      </c>
      <c r="BC75" s="105" t="s">
        <v>28</v>
      </c>
      <c r="BD75" s="106">
        <v>8</v>
      </c>
      <c r="BE75" s="106">
        <v>10</v>
      </c>
      <c r="BF75" s="106">
        <v>11</v>
      </c>
      <c r="BQ75" s="45"/>
      <c r="CC75" s="4"/>
      <c r="CO75" s="4"/>
    </row>
    <row r="76" spans="1:93" x14ac:dyDescent="0.3">
      <c r="A76" s="9"/>
      <c r="B76" t="s">
        <v>190</v>
      </c>
      <c r="C76" s="93">
        <v>23</v>
      </c>
      <c r="D76" s="103">
        <v>54</v>
      </c>
      <c r="E76" s="104">
        <v>0.40244031540000003</v>
      </c>
      <c r="F76" s="94">
        <v>0.26691701159999998</v>
      </c>
      <c r="G76" s="94">
        <v>0.6067736427</v>
      </c>
      <c r="H76" s="94">
        <v>0.1580398693</v>
      </c>
      <c r="I76" s="96">
        <v>0.4259259259</v>
      </c>
      <c r="J76" s="94">
        <v>0.28303900259999998</v>
      </c>
      <c r="K76" s="94">
        <v>0.64094662820000003</v>
      </c>
      <c r="L76" s="94">
        <v>1.3441308035999999</v>
      </c>
      <c r="M76" s="94">
        <v>0.89148965349999998</v>
      </c>
      <c r="N76" s="94">
        <v>2.0265940382999998</v>
      </c>
      <c r="O76" s="103">
        <v>30</v>
      </c>
      <c r="P76" s="103">
        <v>67</v>
      </c>
      <c r="Q76" s="104">
        <v>0.4160365862</v>
      </c>
      <c r="R76" s="94">
        <v>0.29029021490000001</v>
      </c>
      <c r="S76" s="94">
        <v>0.59625310190000003</v>
      </c>
      <c r="T76" s="94">
        <v>4.9233051200000003E-2</v>
      </c>
      <c r="U76" s="96">
        <v>0.44776119399999997</v>
      </c>
      <c r="V76" s="94">
        <v>0.31306824830000002</v>
      </c>
      <c r="W76" s="94">
        <v>0.64040377120000003</v>
      </c>
      <c r="X76" s="94">
        <v>1.4349136264</v>
      </c>
      <c r="Y76" s="94">
        <v>1.0012133517999999</v>
      </c>
      <c r="Z76" s="94">
        <v>2.0564818794000002</v>
      </c>
      <c r="AA76" s="103">
        <v>29</v>
      </c>
      <c r="AB76" s="103">
        <v>86</v>
      </c>
      <c r="AC76" s="104">
        <v>0.32361569540000001</v>
      </c>
      <c r="AD76" s="94">
        <v>0.2244403341</v>
      </c>
      <c r="AE76" s="94">
        <v>0.46661451799999998</v>
      </c>
      <c r="AF76" s="94">
        <v>0.18805488140000001</v>
      </c>
      <c r="AG76" s="96">
        <v>0.33720930230000001</v>
      </c>
      <c r="AH76" s="94">
        <v>0.2343340445</v>
      </c>
      <c r="AI76" s="94">
        <v>0.48524794529999998</v>
      </c>
      <c r="AJ76" s="94">
        <v>1.2786156211999999</v>
      </c>
      <c r="AK76" s="94">
        <v>0.88677070130000002</v>
      </c>
      <c r="AL76" s="94">
        <v>1.8436083920999999</v>
      </c>
      <c r="AM76" s="94">
        <v>0.3347751779</v>
      </c>
      <c r="AN76" s="94">
        <v>0.77785393430000005</v>
      </c>
      <c r="AO76" s="94">
        <v>0.4668752155</v>
      </c>
      <c r="AP76" s="94">
        <v>1.2959710069999999</v>
      </c>
      <c r="AQ76" s="94">
        <v>0.9045741732</v>
      </c>
      <c r="AR76" s="94">
        <v>1.0337845644999999</v>
      </c>
      <c r="AS76" s="94">
        <v>0.6005065732</v>
      </c>
      <c r="AT76" s="94">
        <v>1.7796816446999999</v>
      </c>
      <c r="AU76" s="93" t="s">
        <v>28</v>
      </c>
      <c r="AV76" s="93" t="s">
        <v>28</v>
      </c>
      <c r="AW76" s="93" t="s">
        <v>28</v>
      </c>
      <c r="AX76" s="93" t="s">
        <v>28</v>
      </c>
      <c r="AY76" s="93" t="s">
        <v>28</v>
      </c>
      <c r="AZ76" s="93" t="s">
        <v>28</v>
      </c>
      <c r="BA76" s="93" t="s">
        <v>28</v>
      </c>
      <c r="BB76" s="93" t="s">
        <v>28</v>
      </c>
      <c r="BC76" s="105" t="s">
        <v>28</v>
      </c>
      <c r="BD76" s="106">
        <v>23</v>
      </c>
      <c r="BE76" s="106">
        <v>30</v>
      </c>
      <c r="BF76" s="106">
        <v>29</v>
      </c>
      <c r="BQ76" s="45"/>
      <c r="CC76" s="4"/>
      <c r="CO76" s="4"/>
    </row>
    <row r="77" spans="1:93" x14ac:dyDescent="0.3">
      <c r="A77" s="9"/>
      <c r="B77" t="s">
        <v>193</v>
      </c>
      <c r="C77" s="93">
        <v>30</v>
      </c>
      <c r="D77" s="103">
        <v>61</v>
      </c>
      <c r="E77" s="104">
        <v>0.46813929980000002</v>
      </c>
      <c r="F77" s="94">
        <v>0.3266029741</v>
      </c>
      <c r="G77" s="94">
        <v>0.67101166069999996</v>
      </c>
      <c r="H77" s="94">
        <v>1.4961852899999999E-2</v>
      </c>
      <c r="I77" s="96">
        <v>0.49180327870000001</v>
      </c>
      <c r="J77" s="94">
        <v>0.34386184650000001</v>
      </c>
      <c r="K77" s="94">
        <v>0.70339430609999998</v>
      </c>
      <c r="L77" s="94">
        <v>1.5635621710000001</v>
      </c>
      <c r="M77" s="94">
        <v>1.0908378241000001</v>
      </c>
      <c r="N77" s="94">
        <v>2.2411458500000001</v>
      </c>
      <c r="O77" s="103">
        <v>31</v>
      </c>
      <c r="P77" s="103">
        <v>76</v>
      </c>
      <c r="Q77" s="104">
        <v>0.38936145919999998</v>
      </c>
      <c r="R77" s="94">
        <v>0.27328951309999999</v>
      </c>
      <c r="S77" s="94">
        <v>0.55473166249999994</v>
      </c>
      <c r="T77" s="94">
        <v>0.10256916200000001</v>
      </c>
      <c r="U77" s="96">
        <v>0.40789473679999999</v>
      </c>
      <c r="V77" s="94">
        <v>0.28685854500000002</v>
      </c>
      <c r="W77" s="94">
        <v>0.58000055859999999</v>
      </c>
      <c r="X77" s="94">
        <v>1.342910893</v>
      </c>
      <c r="Y77" s="94">
        <v>0.94257779080000004</v>
      </c>
      <c r="Z77" s="94">
        <v>1.9132740918</v>
      </c>
      <c r="AA77" s="103">
        <v>23</v>
      </c>
      <c r="AB77" s="103">
        <v>58</v>
      </c>
      <c r="AC77" s="104">
        <v>0.3747140384</v>
      </c>
      <c r="AD77" s="94">
        <v>0.2485427294</v>
      </c>
      <c r="AE77" s="94">
        <v>0.56493549779999996</v>
      </c>
      <c r="AF77" s="94">
        <v>6.1034011899999997E-2</v>
      </c>
      <c r="AG77" s="96">
        <v>0.3965517241</v>
      </c>
      <c r="AH77" s="94">
        <v>0.26351907140000003</v>
      </c>
      <c r="AI77" s="94">
        <v>0.59674341249999996</v>
      </c>
      <c r="AJ77" s="94">
        <v>1.4805067548999999</v>
      </c>
      <c r="AK77" s="94">
        <v>0.9820000109</v>
      </c>
      <c r="AL77" s="94">
        <v>2.2320776242</v>
      </c>
      <c r="AM77" s="94">
        <v>0.88918693599999998</v>
      </c>
      <c r="AN77" s="94">
        <v>0.9623809176</v>
      </c>
      <c r="AO77" s="94">
        <v>0.56116870620000003</v>
      </c>
      <c r="AP77" s="94">
        <v>1.6504431203000001</v>
      </c>
      <c r="AQ77" s="94">
        <v>0.47186405799999998</v>
      </c>
      <c r="AR77" s="94">
        <v>0.83172136890000004</v>
      </c>
      <c r="AS77" s="94">
        <v>0.50347407079999995</v>
      </c>
      <c r="AT77" s="94">
        <v>1.373974303</v>
      </c>
      <c r="AU77" s="93" t="s">
        <v>28</v>
      </c>
      <c r="AV77" s="93" t="s">
        <v>28</v>
      </c>
      <c r="AW77" s="93" t="s">
        <v>28</v>
      </c>
      <c r="AX77" s="93" t="s">
        <v>28</v>
      </c>
      <c r="AY77" s="93" t="s">
        <v>28</v>
      </c>
      <c r="AZ77" s="93" t="s">
        <v>28</v>
      </c>
      <c r="BA77" s="93" t="s">
        <v>28</v>
      </c>
      <c r="BB77" s="93" t="s">
        <v>28</v>
      </c>
      <c r="BC77" s="105" t="s">
        <v>28</v>
      </c>
      <c r="BD77" s="106">
        <v>30</v>
      </c>
      <c r="BE77" s="106">
        <v>31</v>
      </c>
      <c r="BF77" s="106">
        <v>23</v>
      </c>
    </row>
    <row r="78" spans="1:93" x14ac:dyDescent="0.3">
      <c r="A78" s="9"/>
      <c r="B78" t="s">
        <v>191</v>
      </c>
      <c r="C78" s="93">
        <v>16</v>
      </c>
      <c r="D78" s="103">
        <v>42</v>
      </c>
      <c r="E78" s="104">
        <v>0.35838585919999999</v>
      </c>
      <c r="F78" s="94">
        <v>0.21920292229999999</v>
      </c>
      <c r="G78" s="94">
        <v>0.58594302809999999</v>
      </c>
      <c r="H78" s="94">
        <v>0.4734531615</v>
      </c>
      <c r="I78" s="96">
        <v>0.38095238100000001</v>
      </c>
      <c r="J78" s="94">
        <v>0.23338358479999999</v>
      </c>
      <c r="K78" s="94">
        <v>0.62182915159999996</v>
      </c>
      <c r="L78" s="94">
        <v>1.1969910929000001</v>
      </c>
      <c r="M78" s="94">
        <v>0.73212694879999995</v>
      </c>
      <c r="N78" s="94">
        <v>1.957020813</v>
      </c>
      <c r="O78" s="103">
        <v>26</v>
      </c>
      <c r="P78" s="103">
        <v>57</v>
      </c>
      <c r="Q78" s="104">
        <v>0.422846106</v>
      </c>
      <c r="R78" s="94">
        <v>0.2873697939</v>
      </c>
      <c r="S78" s="94">
        <v>0.62219075609999996</v>
      </c>
      <c r="T78" s="94">
        <v>5.5517032399999999E-2</v>
      </c>
      <c r="U78" s="96">
        <v>0.45614035089999999</v>
      </c>
      <c r="V78" s="94">
        <v>0.3105733134</v>
      </c>
      <c r="W78" s="94">
        <v>0.66993528010000003</v>
      </c>
      <c r="X78" s="94">
        <v>1.4583997164</v>
      </c>
      <c r="Y78" s="94">
        <v>0.99114079560000001</v>
      </c>
      <c r="Z78" s="94">
        <v>2.1459410634</v>
      </c>
      <c r="AA78" s="103">
        <v>20</v>
      </c>
      <c r="AB78" s="103">
        <v>41</v>
      </c>
      <c r="AC78" s="104">
        <v>0.46973158570000001</v>
      </c>
      <c r="AD78" s="94">
        <v>0.30255328469999998</v>
      </c>
      <c r="AE78" s="94">
        <v>0.72928562939999997</v>
      </c>
      <c r="AF78" s="94">
        <v>5.8662692000000004E-3</v>
      </c>
      <c r="AG78" s="96">
        <v>0.487804878</v>
      </c>
      <c r="AH78" s="94">
        <v>0.31471082950000001</v>
      </c>
      <c r="AI78" s="94">
        <v>0.75610235420000005</v>
      </c>
      <c r="AJ78" s="94">
        <v>1.8559240231</v>
      </c>
      <c r="AK78" s="94">
        <v>1.1953973850999999</v>
      </c>
      <c r="AL78" s="94">
        <v>2.8814300769000001</v>
      </c>
      <c r="AM78" s="94">
        <v>0.72370338950000002</v>
      </c>
      <c r="AN78" s="94">
        <v>1.1108807179</v>
      </c>
      <c r="AO78" s="94">
        <v>0.62012083179999999</v>
      </c>
      <c r="AP78" s="94">
        <v>1.9900250178000001</v>
      </c>
      <c r="AQ78" s="94">
        <v>0.60269245950000006</v>
      </c>
      <c r="AR78" s="94">
        <v>1.1798626957</v>
      </c>
      <c r="AS78" s="94">
        <v>0.6329421878</v>
      </c>
      <c r="AT78" s="94">
        <v>2.1993730352999998</v>
      </c>
      <c r="AU78" s="93" t="s">
        <v>28</v>
      </c>
      <c r="AV78" s="93" t="s">
        <v>28</v>
      </c>
      <c r="AW78" s="93" t="s">
        <v>28</v>
      </c>
      <c r="AX78" s="93" t="s">
        <v>28</v>
      </c>
      <c r="AY78" s="93" t="s">
        <v>28</v>
      </c>
      <c r="AZ78" s="93" t="s">
        <v>28</v>
      </c>
      <c r="BA78" s="93" t="s">
        <v>28</v>
      </c>
      <c r="BB78" s="93" t="s">
        <v>28</v>
      </c>
      <c r="BC78" s="105" t="s">
        <v>28</v>
      </c>
      <c r="BD78" s="106">
        <v>16</v>
      </c>
      <c r="BE78" s="106">
        <v>26</v>
      </c>
      <c r="BF78" s="106">
        <v>20</v>
      </c>
      <c r="BQ78" s="45"/>
      <c r="CO78" s="4"/>
    </row>
    <row r="79" spans="1:93" x14ac:dyDescent="0.3">
      <c r="A79" s="9"/>
      <c r="B79" t="s">
        <v>192</v>
      </c>
      <c r="C79" s="93">
        <v>21</v>
      </c>
      <c r="D79" s="103">
        <v>39</v>
      </c>
      <c r="E79" s="104">
        <v>0.50242845489999999</v>
      </c>
      <c r="F79" s="94">
        <v>0.32698744029999999</v>
      </c>
      <c r="G79" s="94">
        <v>0.77200014790000004</v>
      </c>
      <c r="H79" s="94">
        <v>1.8173236299999999E-2</v>
      </c>
      <c r="I79" s="96">
        <v>0.5384615385</v>
      </c>
      <c r="J79" s="94">
        <v>0.35108096449999998</v>
      </c>
      <c r="K79" s="94">
        <v>0.82585174849999998</v>
      </c>
      <c r="L79" s="94">
        <v>1.6780862579</v>
      </c>
      <c r="M79" s="94">
        <v>1.0921219226000001</v>
      </c>
      <c r="N79" s="94">
        <v>2.5784424162000001</v>
      </c>
      <c r="O79" s="103">
        <v>24</v>
      </c>
      <c r="P79" s="103">
        <v>45</v>
      </c>
      <c r="Q79" s="104">
        <v>0.49471150940000003</v>
      </c>
      <c r="R79" s="94">
        <v>0.3309853794</v>
      </c>
      <c r="S79" s="94">
        <v>0.73942685320000001</v>
      </c>
      <c r="T79" s="94">
        <v>9.1694294999999995E-3</v>
      </c>
      <c r="U79" s="96">
        <v>0.53333333329999999</v>
      </c>
      <c r="V79" s="94">
        <v>0.35747686490000002</v>
      </c>
      <c r="W79" s="94">
        <v>0.79570028820000005</v>
      </c>
      <c r="X79" s="94">
        <v>1.7062640871999999</v>
      </c>
      <c r="Y79" s="94">
        <v>1.1415713107000001</v>
      </c>
      <c r="Z79" s="94">
        <v>2.5502893320000002</v>
      </c>
      <c r="AA79" s="103">
        <v>18</v>
      </c>
      <c r="AB79" s="103">
        <v>60</v>
      </c>
      <c r="AC79" s="104">
        <v>0.28141357459999999</v>
      </c>
      <c r="AD79" s="94">
        <v>0.1770121928</v>
      </c>
      <c r="AE79" s="94">
        <v>0.44739064989999999</v>
      </c>
      <c r="AF79" s="94">
        <v>0.65391695169999997</v>
      </c>
      <c r="AG79" s="96">
        <v>0.3</v>
      </c>
      <c r="AH79" s="94">
        <v>0.18901276140000001</v>
      </c>
      <c r="AI79" s="94">
        <v>0.4761583258</v>
      </c>
      <c r="AJ79" s="94">
        <v>1.1118737369</v>
      </c>
      <c r="AK79" s="94">
        <v>0.69938064850000004</v>
      </c>
      <c r="AL79" s="94">
        <v>1.7676542945</v>
      </c>
      <c r="AM79" s="94">
        <v>7.0410883899999999E-2</v>
      </c>
      <c r="AN79" s="94">
        <v>0.56884379939999996</v>
      </c>
      <c r="AO79" s="94">
        <v>0.30872921289999999</v>
      </c>
      <c r="AP79" s="94">
        <v>1.0481135398999999</v>
      </c>
      <c r="AQ79" s="94">
        <v>0.95868780279999999</v>
      </c>
      <c r="AR79" s="94">
        <v>0.9846407076</v>
      </c>
      <c r="AS79" s="94">
        <v>0.54818860120000001</v>
      </c>
      <c r="AT79" s="94">
        <v>1.768583515</v>
      </c>
      <c r="AU79" s="93" t="s">
        <v>28</v>
      </c>
      <c r="AV79" s="93" t="s">
        <v>28</v>
      </c>
      <c r="AW79" s="93" t="s">
        <v>28</v>
      </c>
      <c r="AX79" s="93" t="s">
        <v>28</v>
      </c>
      <c r="AY79" s="93" t="s">
        <v>28</v>
      </c>
      <c r="AZ79" s="93" t="s">
        <v>28</v>
      </c>
      <c r="BA79" s="93" t="s">
        <v>28</v>
      </c>
      <c r="BB79" s="93" t="s">
        <v>28</v>
      </c>
      <c r="BC79" s="105" t="s">
        <v>28</v>
      </c>
      <c r="BD79" s="106">
        <v>21</v>
      </c>
      <c r="BE79" s="106">
        <v>24</v>
      </c>
      <c r="BF79" s="106">
        <v>18</v>
      </c>
      <c r="BQ79" s="45"/>
      <c r="CC79" s="4"/>
      <c r="CO79" s="4"/>
    </row>
    <row r="80" spans="1:93" x14ac:dyDescent="0.3">
      <c r="A80" s="9"/>
      <c r="B80" t="s">
        <v>148</v>
      </c>
      <c r="C80" s="93">
        <v>14</v>
      </c>
      <c r="D80" s="103">
        <v>41</v>
      </c>
      <c r="E80" s="104">
        <v>0.31925934569999997</v>
      </c>
      <c r="F80" s="94">
        <v>0.1887980457</v>
      </c>
      <c r="G80" s="94">
        <v>0.53987068240000002</v>
      </c>
      <c r="H80" s="94">
        <v>0.81068392310000004</v>
      </c>
      <c r="I80" s="96">
        <v>0.34146341460000001</v>
      </c>
      <c r="J80" s="94">
        <v>0.20223252180000001</v>
      </c>
      <c r="K80" s="94">
        <v>0.5765505098</v>
      </c>
      <c r="L80" s="94">
        <v>1.0663104674999999</v>
      </c>
      <c r="M80" s="94">
        <v>0.63057616049999998</v>
      </c>
      <c r="N80" s="94">
        <v>1.8031414509999999</v>
      </c>
      <c r="O80" s="103">
        <v>14</v>
      </c>
      <c r="P80" s="103">
        <v>34</v>
      </c>
      <c r="Q80" s="104">
        <v>0.3858626128</v>
      </c>
      <c r="R80" s="94">
        <v>0.2282270481</v>
      </c>
      <c r="S80" s="94">
        <v>0.65237646989999998</v>
      </c>
      <c r="T80" s="94">
        <v>0.2860939334</v>
      </c>
      <c r="U80" s="96">
        <v>0.41176470590000003</v>
      </c>
      <c r="V80" s="94">
        <v>0.24386862919999999</v>
      </c>
      <c r="W80" s="94">
        <v>0.69525208540000005</v>
      </c>
      <c r="X80" s="94">
        <v>1.3308433425999999</v>
      </c>
      <c r="Y80" s="94">
        <v>0.78715697620000002</v>
      </c>
      <c r="Z80" s="94">
        <v>2.2500518397999998</v>
      </c>
      <c r="AA80" s="103">
        <v>12</v>
      </c>
      <c r="AB80" s="103">
        <v>37</v>
      </c>
      <c r="AC80" s="104">
        <v>0.30507846659999999</v>
      </c>
      <c r="AD80" s="94">
        <v>0.1730234075</v>
      </c>
      <c r="AE80" s="94">
        <v>0.53792069009999999</v>
      </c>
      <c r="AF80" s="94">
        <v>0.51858955139999996</v>
      </c>
      <c r="AG80" s="96">
        <v>0.32432432430000002</v>
      </c>
      <c r="AH80" s="94">
        <v>0.18418692689999999</v>
      </c>
      <c r="AI80" s="94">
        <v>0.57108432779999996</v>
      </c>
      <c r="AJ80" s="94">
        <v>1.205374457</v>
      </c>
      <c r="AK80" s="94">
        <v>0.68362083439999999</v>
      </c>
      <c r="AL80" s="94">
        <v>2.1253412833000001</v>
      </c>
      <c r="AM80" s="94">
        <v>0.55041824589999999</v>
      </c>
      <c r="AN80" s="94">
        <v>0.79064013070000005</v>
      </c>
      <c r="AO80" s="94">
        <v>0.36569254010000002</v>
      </c>
      <c r="AP80" s="94">
        <v>1.7093917644000001</v>
      </c>
      <c r="AQ80" s="94">
        <v>0.61615609829999995</v>
      </c>
      <c r="AR80" s="94">
        <v>1.2086180656000001</v>
      </c>
      <c r="AS80" s="94">
        <v>0.57618490020000002</v>
      </c>
      <c r="AT80" s="94">
        <v>2.5352237243000002</v>
      </c>
      <c r="AU80" s="93" t="s">
        <v>28</v>
      </c>
      <c r="AV80" s="93" t="s">
        <v>28</v>
      </c>
      <c r="AW80" s="93" t="s">
        <v>28</v>
      </c>
      <c r="AX80" s="93" t="s">
        <v>28</v>
      </c>
      <c r="AY80" s="93" t="s">
        <v>28</v>
      </c>
      <c r="AZ80" s="93" t="s">
        <v>28</v>
      </c>
      <c r="BA80" s="93" t="s">
        <v>28</v>
      </c>
      <c r="BB80" s="93" t="s">
        <v>28</v>
      </c>
      <c r="BC80" s="105" t="s">
        <v>28</v>
      </c>
      <c r="BD80" s="106">
        <v>14</v>
      </c>
      <c r="BE80" s="106">
        <v>14</v>
      </c>
      <c r="BF80" s="106">
        <v>12</v>
      </c>
    </row>
    <row r="81" spans="1:93" x14ac:dyDescent="0.3">
      <c r="A81" s="9"/>
      <c r="B81" t="s">
        <v>195</v>
      </c>
      <c r="C81" s="93">
        <v>13</v>
      </c>
      <c r="D81" s="103">
        <v>28</v>
      </c>
      <c r="E81" s="104">
        <v>0.432994133</v>
      </c>
      <c r="F81" s="94">
        <v>0.25104193499999999</v>
      </c>
      <c r="G81" s="94">
        <v>0.74682311239999999</v>
      </c>
      <c r="H81" s="94">
        <v>0.18467480559999999</v>
      </c>
      <c r="I81" s="96">
        <v>0.46428571429999999</v>
      </c>
      <c r="J81" s="94">
        <v>0.26959044119999998</v>
      </c>
      <c r="K81" s="94">
        <v>0.79958778779999995</v>
      </c>
      <c r="L81" s="94">
        <v>1.4461790474</v>
      </c>
      <c r="M81" s="94">
        <v>0.83846768049999998</v>
      </c>
      <c r="N81" s="94">
        <v>2.4943523593000001</v>
      </c>
      <c r="O81" s="103">
        <v>12</v>
      </c>
      <c r="P81" s="103">
        <v>31</v>
      </c>
      <c r="Q81" s="104">
        <v>0.36334603209999999</v>
      </c>
      <c r="R81" s="94">
        <v>0.20609860050000001</v>
      </c>
      <c r="S81" s="94">
        <v>0.64056882839999996</v>
      </c>
      <c r="T81" s="94">
        <v>0.4353100788</v>
      </c>
      <c r="U81" s="96">
        <v>0.38709677419999999</v>
      </c>
      <c r="V81" s="94">
        <v>0.21983600950000001</v>
      </c>
      <c r="W81" s="94">
        <v>0.6816167783</v>
      </c>
      <c r="X81" s="94">
        <v>1.2531834694999999</v>
      </c>
      <c r="Y81" s="94">
        <v>0.71083577740000004</v>
      </c>
      <c r="Z81" s="94">
        <v>2.2093271866999999</v>
      </c>
      <c r="AA81" s="103">
        <v>11</v>
      </c>
      <c r="AB81" s="103">
        <v>30</v>
      </c>
      <c r="AC81" s="104">
        <v>0.35378240059999999</v>
      </c>
      <c r="AD81" s="94">
        <v>0.19567902009999999</v>
      </c>
      <c r="AE81" s="94">
        <v>0.6396290563</v>
      </c>
      <c r="AF81" s="94">
        <v>0.26769139580000001</v>
      </c>
      <c r="AG81" s="96">
        <v>0.36666666669999998</v>
      </c>
      <c r="AH81" s="94">
        <v>0.20306005930000001</v>
      </c>
      <c r="AI81" s="94">
        <v>0.66209201809999996</v>
      </c>
      <c r="AJ81" s="94">
        <v>1.3978052066</v>
      </c>
      <c r="AK81" s="94">
        <v>0.77313386049999999</v>
      </c>
      <c r="AL81" s="94">
        <v>2.5271941838999998</v>
      </c>
      <c r="AM81" s="94">
        <v>0.94905088550000005</v>
      </c>
      <c r="AN81" s="94">
        <v>0.97367899849999995</v>
      </c>
      <c r="AO81" s="94">
        <v>0.42962929350000001</v>
      </c>
      <c r="AP81" s="94">
        <v>2.2066716736999998</v>
      </c>
      <c r="AQ81" s="94">
        <v>0.66135850360000004</v>
      </c>
      <c r="AR81" s="94">
        <v>0.83914770289999996</v>
      </c>
      <c r="AS81" s="94">
        <v>0.3828776961</v>
      </c>
      <c r="AT81" s="94">
        <v>1.8391483088</v>
      </c>
      <c r="AU81" s="93" t="s">
        <v>28</v>
      </c>
      <c r="AV81" s="93" t="s">
        <v>28</v>
      </c>
      <c r="AW81" s="93" t="s">
        <v>28</v>
      </c>
      <c r="AX81" s="93" t="s">
        <v>28</v>
      </c>
      <c r="AY81" s="93" t="s">
        <v>28</v>
      </c>
      <c r="AZ81" s="93" t="s">
        <v>28</v>
      </c>
      <c r="BA81" s="93" t="s">
        <v>28</v>
      </c>
      <c r="BB81" s="93" t="s">
        <v>28</v>
      </c>
      <c r="BC81" s="105" t="s">
        <v>28</v>
      </c>
      <c r="BD81" s="106">
        <v>13</v>
      </c>
      <c r="BE81" s="106">
        <v>12</v>
      </c>
      <c r="BF81" s="106">
        <v>11</v>
      </c>
      <c r="BQ81" s="45"/>
      <c r="CC81" s="4"/>
      <c r="CO81" s="4"/>
    </row>
    <row r="82" spans="1:93" x14ac:dyDescent="0.3">
      <c r="A82" s="9"/>
      <c r="B82" t="s">
        <v>194</v>
      </c>
      <c r="C82" s="93">
        <v>82</v>
      </c>
      <c r="D82" s="103">
        <v>143</v>
      </c>
      <c r="E82" s="104">
        <v>0.52652116800000004</v>
      </c>
      <c r="F82" s="94">
        <v>0.4224639355</v>
      </c>
      <c r="G82" s="94">
        <v>0.65620877209999995</v>
      </c>
      <c r="H82" s="94">
        <v>5.0411657000000004E-7</v>
      </c>
      <c r="I82" s="96">
        <v>0.57342657340000003</v>
      </c>
      <c r="J82" s="94">
        <v>0.46182594710000002</v>
      </c>
      <c r="K82" s="94">
        <v>0.7119955845</v>
      </c>
      <c r="L82" s="94">
        <v>1.7585547312000001</v>
      </c>
      <c r="M82" s="94">
        <v>1.4110087070999999</v>
      </c>
      <c r="N82" s="94">
        <v>2.1917049320999999</v>
      </c>
      <c r="O82" s="103">
        <v>83</v>
      </c>
      <c r="P82" s="103">
        <v>157</v>
      </c>
      <c r="Q82" s="104">
        <v>0.50269777790000003</v>
      </c>
      <c r="R82" s="94">
        <v>0.40411775519999998</v>
      </c>
      <c r="S82" s="94">
        <v>0.62532529869999998</v>
      </c>
      <c r="T82" s="94">
        <v>7.7589614999999996E-7</v>
      </c>
      <c r="U82" s="96">
        <v>0.5286624204</v>
      </c>
      <c r="V82" s="94">
        <v>0.4263310193</v>
      </c>
      <c r="W82" s="94">
        <v>0.65555622769999999</v>
      </c>
      <c r="X82" s="94">
        <v>1.7338087934999999</v>
      </c>
      <c r="Y82" s="94">
        <v>1.3938054795999999</v>
      </c>
      <c r="Z82" s="94">
        <v>2.1567521265999998</v>
      </c>
      <c r="AA82" s="103">
        <v>73</v>
      </c>
      <c r="AB82" s="103">
        <v>142</v>
      </c>
      <c r="AC82" s="104">
        <v>0.47893162350000001</v>
      </c>
      <c r="AD82" s="94">
        <v>0.37948328799999997</v>
      </c>
      <c r="AE82" s="94">
        <v>0.60444163750000002</v>
      </c>
      <c r="AF82" s="94">
        <v>7.8416179999999997E-8</v>
      </c>
      <c r="AG82" s="96">
        <v>0.51408450699999997</v>
      </c>
      <c r="AH82" s="94">
        <v>0.40870402109999998</v>
      </c>
      <c r="AI82" s="94">
        <v>0.64663635959999999</v>
      </c>
      <c r="AJ82" s="94">
        <v>1.8922736568</v>
      </c>
      <c r="AK82" s="94">
        <v>1.4993502075</v>
      </c>
      <c r="AL82" s="94">
        <v>2.3881676036999999</v>
      </c>
      <c r="AM82" s="94">
        <v>0.76279254819999998</v>
      </c>
      <c r="AN82" s="94">
        <v>0.95272277800000005</v>
      </c>
      <c r="AO82" s="94">
        <v>0.69562825989999999</v>
      </c>
      <c r="AP82" s="94">
        <v>1.3048358498999999</v>
      </c>
      <c r="AQ82" s="94">
        <v>0.76622864909999999</v>
      </c>
      <c r="AR82" s="94">
        <v>0.9547532151</v>
      </c>
      <c r="AS82" s="94">
        <v>0.70360291620000004</v>
      </c>
      <c r="AT82" s="94">
        <v>1.2955513410999999</v>
      </c>
      <c r="AU82" s="93">
        <v>1</v>
      </c>
      <c r="AV82" s="93">
        <v>2</v>
      </c>
      <c r="AW82" s="93">
        <v>3</v>
      </c>
      <c r="AX82" s="93" t="s">
        <v>28</v>
      </c>
      <c r="AY82" s="93" t="s">
        <v>28</v>
      </c>
      <c r="AZ82" s="93" t="s">
        <v>28</v>
      </c>
      <c r="BA82" s="93" t="s">
        <v>28</v>
      </c>
      <c r="BB82" s="93" t="s">
        <v>28</v>
      </c>
      <c r="BC82" s="105" t="s">
        <v>229</v>
      </c>
      <c r="BD82" s="106">
        <v>82</v>
      </c>
      <c r="BE82" s="106">
        <v>83</v>
      </c>
      <c r="BF82" s="106">
        <v>73</v>
      </c>
      <c r="BQ82" s="45"/>
      <c r="CC82" s="4"/>
      <c r="CO82" s="4"/>
    </row>
    <row r="83" spans="1:93" x14ac:dyDescent="0.3">
      <c r="A83" s="9"/>
      <c r="B83" t="s">
        <v>196</v>
      </c>
      <c r="C83" s="93">
        <v>23</v>
      </c>
      <c r="D83" s="103">
        <v>50</v>
      </c>
      <c r="E83" s="104">
        <v>0.43938885820000001</v>
      </c>
      <c r="F83" s="94">
        <v>0.29143794499999998</v>
      </c>
      <c r="G83" s="94">
        <v>0.66244829140000006</v>
      </c>
      <c r="H83" s="94">
        <v>6.7070469199999996E-2</v>
      </c>
      <c r="I83" s="96">
        <v>0.46</v>
      </c>
      <c r="J83" s="94">
        <v>0.30568212280000001</v>
      </c>
      <c r="K83" s="94">
        <v>0.69222235850000002</v>
      </c>
      <c r="L83" s="94">
        <v>1.4675371142</v>
      </c>
      <c r="M83" s="94">
        <v>0.97338836149999997</v>
      </c>
      <c r="N83" s="94">
        <v>2.2125446191</v>
      </c>
      <c r="O83" s="103">
        <v>23</v>
      </c>
      <c r="P83" s="103">
        <v>56</v>
      </c>
      <c r="Q83" s="104">
        <v>0.3895855741</v>
      </c>
      <c r="R83" s="94">
        <v>0.25845689259999999</v>
      </c>
      <c r="S83" s="94">
        <v>0.58724268489999998</v>
      </c>
      <c r="T83" s="94">
        <v>0.1582500896</v>
      </c>
      <c r="U83" s="96">
        <v>0.41071428570000001</v>
      </c>
      <c r="V83" s="94">
        <v>0.27293046679999999</v>
      </c>
      <c r="W83" s="94">
        <v>0.61805567719999999</v>
      </c>
      <c r="X83" s="94">
        <v>1.3436838669</v>
      </c>
      <c r="Y83" s="94">
        <v>0.89141996000000001</v>
      </c>
      <c r="Z83" s="94">
        <v>2.0254048769000002</v>
      </c>
      <c r="AA83" s="103">
        <v>22</v>
      </c>
      <c r="AB83" s="103">
        <v>63</v>
      </c>
      <c r="AC83" s="104">
        <v>0.32670720930000002</v>
      </c>
      <c r="AD83" s="94">
        <v>0.21473209770000001</v>
      </c>
      <c r="AE83" s="94">
        <v>0.49707333819999999</v>
      </c>
      <c r="AF83" s="94">
        <v>0.23316761499999999</v>
      </c>
      <c r="AG83" s="96">
        <v>0.34920634919999999</v>
      </c>
      <c r="AH83" s="94">
        <v>0.2299351426</v>
      </c>
      <c r="AI83" s="94">
        <v>0.53034552680000002</v>
      </c>
      <c r="AJ83" s="94">
        <v>1.2908302885</v>
      </c>
      <c r="AK83" s="94">
        <v>0.84841315930000005</v>
      </c>
      <c r="AL83" s="94">
        <v>1.9639521328</v>
      </c>
      <c r="AM83" s="94">
        <v>0.55503188780000001</v>
      </c>
      <c r="AN83" s="94">
        <v>0.83860191719999999</v>
      </c>
      <c r="AO83" s="94">
        <v>0.4674254498</v>
      </c>
      <c r="AP83" s="94">
        <v>1.5045247874000001</v>
      </c>
      <c r="AQ83" s="94">
        <v>0.68330297979999999</v>
      </c>
      <c r="AR83" s="94">
        <v>0.88665328399999999</v>
      </c>
      <c r="AS83" s="94">
        <v>0.49744762850000002</v>
      </c>
      <c r="AT83" s="94">
        <v>1.580375503</v>
      </c>
      <c r="AU83" s="93" t="s">
        <v>28</v>
      </c>
      <c r="AV83" s="93" t="s">
        <v>28</v>
      </c>
      <c r="AW83" s="93" t="s">
        <v>28</v>
      </c>
      <c r="AX83" s="93" t="s">
        <v>28</v>
      </c>
      <c r="AY83" s="93" t="s">
        <v>28</v>
      </c>
      <c r="AZ83" s="93" t="s">
        <v>28</v>
      </c>
      <c r="BA83" s="93" t="s">
        <v>28</v>
      </c>
      <c r="BB83" s="93" t="s">
        <v>28</v>
      </c>
      <c r="BC83" s="105" t="s">
        <v>28</v>
      </c>
      <c r="BD83" s="106">
        <v>23</v>
      </c>
      <c r="BE83" s="106">
        <v>23</v>
      </c>
      <c r="BF83" s="106">
        <v>22</v>
      </c>
      <c r="BQ83" s="45"/>
      <c r="CC83" s="4"/>
      <c r="CO83" s="4"/>
    </row>
    <row r="84" spans="1:93" s="3" customFormat="1" x14ac:dyDescent="0.3">
      <c r="A84" s="9" t="s">
        <v>230</v>
      </c>
      <c r="B84" s="3" t="s">
        <v>98</v>
      </c>
      <c r="C84" s="99">
        <v>73</v>
      </c>
      <c r="D84" s="100">
        <v>251</v>
      </c>
      <c r="E84" s="95">
        <v>0.29126012699999998</v>
      </c>
      <c r="F84" s="101">
        <v>0.23079475029999999</v>
      </c>
      <c r="G84" s="101">
        <v>0.3675666863</v>
      </c>
      <c r="H84" s="101">
        <v>0.81628092139999997</v>
      </c>
      <c r="I84" s="102">
        <v>0.29083665339999998</v>
      </c>
      <c r="J84" s="101">
        <v>0.231219008</v>
      </c>
      <c r="K84" s="101">
        <v>0.36582614769999999</v>
      </c>
      <c r="L84" s="101">
        <v>0.97279445819999999</v>
      </c>
      <c r="M84" s="101">
        <v>0.77084308229999998</v>
      </c>
      <c r="N84" s="101">
        <v>1.2276546025999999</v>
      </c>
      <c r="O84" s="100">
        <v>117</v>
      </c>
      <c r="P84" s="100">
        <v>404</v>
      </c>
      <c r="Q84" s="95">
        <v>0.29705471649999998</v>
      </c>
      <c r="R84" s="101">
        <v>0.2469047972</v>
      </c>
      <c r="S84" s="101">
        <v>0.3573908066</v>
      </c>
      <c r="T84" s="101">
        <v>0.7971702195</v>
      </c>
      <c r="U84" s="102">
        <v>0.28960396040000003</v>
      </c>
      <c r="V84" s="101">
        <v>0.241607764</v>
      </c>
      <c r="W84" s="101">
        <v>0.3471347629</v>
      </c>
      <c r="X84" s="101">
        <v>1.0245441740000001</v>
      </c>
      <c r="Y84" s="101">
        <v>0.85157668740000003</v>
      </c>
      <c r="Z84" s="101">
        <v>1.2326438475999999</v>
      </c>
      <c r="AA84" s="100">
        <v>125</v>
      </c>
      <c r="AB84" s="100">
        <v>498</v>
      </c>
      <c r="AC84" s="95">
        <v>0.25908995610000002</v>
      </c>
      <c r="AD84" s="101">
        <v>0.2165499112</v>
      </c>
      <c r="AE84" s="101">
        <v>0.30998676009999998</v>
      </c>
      <c r="AF84" s="101">
        <v>0.79820155270000004</v>
      </c>
      <c r="AG84" s="102">
        <v>0.2510040161</v>
      </c>
      <c r="AH84" s="101">
        <v>0.2106429313</v>
      </c>
      <c r="AI84" s="101">
        <v>0.29909864860000002</v>
      </c>
      <c r="AJ84" s="101">
        <v>1.0236724298</v>
      </c>
      <c r="AK84" s="101">
        <v>0.85559539640000004</v>
      </c>
      <c r="AL84" s="101">
        <v>1.2247672764999999</v>
      </c>
      <c r="AM84" s="101">
        <v>0.28777924030000002</v>
      </c>
      <c r="AN84" s="101">
        <v>0.87219606930000004</v>
      </c>
      <c r="AO84" s="101">
        <v>0.67782691340000001</v>
      </c>
      <c r="AP84" s="101">
        <v>1.1223012369000001</v>
      </c>
      <c r="AQ84" s="101">
        <v>0.89492889289999999</v>
      </c>
      <c r="AR84" s="101">
        <v>1.0198948945999999</v>
      </c>
      <c r="AS84" s="101">
        <v>0.76136012750000004</v>
      </c>
      <c r="AT84" s="101">
        <v>1.3662202137999999</v>
      </c>
      <c r="AU84" s="99" t="s">
        <v>28</v>
      </c>
      <c r="AV84" s="99" t="s">
        <v>28</v>
      </c>
      <c r="AW84" s="99" t="s">
        <v>28</v>
      </c>
      <c r="AX84" s="99" t="s">
        <v>28</v>
      </c>
      <c r="AY84" s="99" t="s">
        <v>28</v>
      </c>
      <c r="AZ84" s="99" t="s">
        <v>28</v>
      </c>
      <c r="BA84" s="99" t="s">
        <v>28</v>
      </c>
      <c r="BB84" s="99" t="s">
        <v>28</v>
      </c>
      <c r="BC84" s="97" t="s">
        <v>28</v>
      </c>
      <c r="BD84" s="98">
        <v>73</v>
      </c>
      <c r="BE84" s="98">
        <v>117</v>
      </c>
      <c r="BF84" s="98">
        <v>125</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3">
        <v>40</v>
      </c>
      <c r="D85" s="103">
        <v>173</v>
      </c>
      <c r="E85" s="104">
        <v>0.2410019212</v>
      </c>
      <c r="F85" s="94">
        <v>0.17632945450000001</v>
      </c>
      <c r="G85" s="94">
        <v>0.32939435</v>
      </c>
      <c r="H85" s="94">
        <v>0.1734574653</v>
      </c>
      <c r="I85" s="96">
        <v>0.2312138728</v>
      </c>
      <c r="J85" s="94">
        <v>0.16960049169999999</v>
      </c>
      <c r="K85" s="94">
        <v>0.3152104953</v>
      </c>
      <c r="L85" s="94">
        <v>0.80493452990000003</v>
      </c>
      <c r="M85" s="94">
        <v>0.58893168080000002</v>
      </c>
      <c r="N85" s="94">
        <v>1.100160882</v>
      </c>
      <c r="O85" s="103">
        <v>43</v>
      </c>
      <c r="P85" s="103">
        <v>174</v>
      </c>
      <c r="Q85" s="104">
        <v>0.25565391069999999</v>
      </c>
      <c r="R85" s="94">
        <v>0.1891690385</v>
      </c>
      <c r="S85" s="94">
        <v>0.34550538809999998</v>
      </c>
      <c r="T85" s="94">
        <v>0.41282395370000002</v>
      </c>
      <c r="U85" s="96">
        <v>0.24712643679999999</v>
      </c>
      <c r="V85" s="94">
        <v>0.18327878149999999</v>
      </c>
      <c r="W85" s="94">
        <v>0.33321629079999998</v>
      </c>
      <c r="X85" s="94">
        <v>0.88175245229999999</v>
      </c>
      <c r="Y85" s="94">
        <v>0.65244557830000005</v>
      </c>
      <c r="Z85" s="94">
        <v>1.1916509409</v>
      </c>
      <c r="AA85" s="103">
        <v>36</v>
      </c>
      <c r="AB85" s="103">
        <v>179</v>
      </c>
      <c r="AC85" s="104">
        <v>0.2076151188</v>
      </c>
      <c r="AD85" s="94">
        <v>0.14943059440000001</v>
      </c>
      <c r="AE85" s="94">
        <v>0.28845523719999999</v>
      </c>
      <c r="AF85" s="94">
        <v>0.2377499159</v>
      </c>
      <c r="AG85" s="96">
        <v>0.20111731839999999</v>
      </c>
      <c r="AH85" s="94">
        <v>0.1450716484</v>
      </c>
      <c r="AI85" s="94">
        <v>0.27881516620000002</v>
      </c>
      <c r="AJ85" s="94">
        <v>0.82029375540000005</v>
      </c>
      <c r="AK85" s="94">
        <v>0.59040490000000001</v>
      </c>
      <c r="AL85" s="94">
        <v>1.1396955634999999</v>
      </c>
      <c r="AM85" s="94">
        <v>0.35686902860000003</v>
      </c>
      <c r="AN85" s="94">
        <v>0.81209443739999998</v>
      </c>
      <c r="AO85" s="94">
        <v>0.52157208499999996</v>
      </c>
      <c r="AP85" s="94">
        <v>1.2644414725999999</v>
      </c>
      <c r="AQ85" s="94">
        <v>0.78818288089999999</v>
      </c>
      <c r="AR85" s="94">
        <v>1.0607961522</v>
      </c>
      <c r="AS85" s="94">
        <v>0.68967755480000004</v>
      </c>
      <c r="AT85" s="94">
        <v>1.6316153376</v>
      </c>
      <c r="AU85" s="93" t="s">
        <v>28</v>
      </c>
      <c r="AV85" s="93" t="s">
        <v>28</v>
      </c>
      <c r="AW85" s="93" t="s">
        <v>28</v>
      </c>
      <c r="AX85" s="93" t="s">
        <v>28</v>
      </c>
      <c r="AY85" s="93" t="s">
        <v>28</v>
      </c>
      <c r="AZ85" s="93" t="s">
        <v>28</v>
      </c>
      <c r="BA85" s="93" t="s">
        <v>28</v>
      </c>
      <c r="BB85" s="93" t="s">
        <v>28</v>
      </c>
      <c r="BC85" s="105" t="s">
        <v>28</v>
      </c>
      <c r="BD85" s="106">
        <v>40</v>
      </c>
      <c r="BE85" s="106">
        <v>43</v>
      </c>
      <c r="BF85" s="106">
        <v>36</v>
      </c>
    </row>
    <row r="86" spans="1:93" x14ac:dyDescent="0.3">
      <c r="A86" s="9"/>
      <c r="B86" t="s">
        <v>100</v>
      </c>
      <c r="C86" s="93">
        <v>51</v>
      </c>
      <c r="D86" s="103">
        <v>161</v>
      </c>
      <c r="E86" s="104">
        <v>0.32717108909999998</v>
      </c>
      <c r="F86" s="94">
        <v>0.2479413993</v>
      </c>
      <c r="G86" s="94">
        <v>0.43171863119999998</v>
      </c>
      <c r="H86" s="94">
        <v>0.53076299680000005</v>
      </c>
      <c r="I86" s="96">
        <v>0.31677018629999998</v>
      </c>
      <c r="J86" s="94">
        <v>0.24074221009999999</v>
      </c>
      <c r="K86" s="94">
        <v>0.4168082984</v>
      </c>
      <c r="L86" s="94">
        <v>1.0927353003</v>
      </c>
      <c r="M86" s="94">
        <v>0.82811204429999996</v>
      </c>
      <c r="N86" s="94">
        <v>1.4419189343000001</v>
      </c>
      <c r="O86" s="103">
        <v>52</v>
      </c>
      <c r="P86" s="103">
        <v>158</v>
      </c>
      <c r="Q86" s="104">
        <v>0.338967503</v>
      </c>
      <c r="R86" s="94">
        <v>0.2576509166</v>
      </c>
      <c r="S86" s="94">
        <v>0.44594822179999999</v>
      </c>
      <c r="T86" s="94">
        <v>0.26426754060000002</v>
      </c>
      <c r="U86" s="96">
        <v>0.32911392410000001</v>
      </c>
      <c r="V86" s="94">
        <v>0.2507874739</v>
      </c>
      <c r="W86" s="94">
        <v>0.43190344930000002</v>
      </c>
      <c r="X86" s="94">
        <v>1.1691017211000001</v>
      </c>
      <c r="Y86" s="94">
        <v>0.88864014199999997</v>
      </c>
      <c r="Z86" s="94">
        <v>1.538079105</v>
      </c>
      <c r="AA86" s="103">
        <v>45</v>
      </c>
      <c r="AB86" s="103">
        <v>196</v>
      </c>
      <c r="AC86" s="104">
        <v>0.23904679140000001</v>
      </c>
      <c r="AD86" s="94">
        <v>0.17804159980000001</v>
      </c>
      <c r="AE86" s="94">
        <v>0.32095515070000002</v>
      </c>
      <c r="AF86" s="94">
        <v>0.70397557710000003</v>
      </c>
      <c r="AG86" s="96">
        <v>0.2295918367</v>
      </c>
      <c r="AH86" s="94">
        <v>0.17142209889999999</v>
      </c>
      <c r="AI86" s="94">
        <v>0.30750067730000002</v>
      </c>
      <c r="AJ86" s="94">
        <v>0.94448126619999995</v>
      </c>
      <c r="AK86" s="94">
        <v>0.70344786729999997</v>
      </c>
      <c r="AL86" s="94">
        <v>1.2681037267999999</v>
      </c>
      <c r="AM86" s="94">
        <v>8.6284297100000004E-2</v>
      </c>
      <c r="AN86" s="94">
        <v>0.70522038050000002</v>
      </c>
      <c r="AO86" s="94">
        <v>0.47317153369999998</v>
      </c>
      <c r="AP86" s="94">
        <v>1.0510686923000001</v>
      </c>
      <c r="AQ86" s="94">
        <v>0.85736209240000005</v>
      </c>
      <c r="AR86" s="94">
        <v>1.0360557956000001</v>
      </c>
      <c r="AS86" s="94">
        <v>0.70409644400000004</v>
      </c>
      <c r="AT86" s="94">
        <v>1.5245235517</v>
      </c>
      <c r="AU86" s="93" t="s">
        <v>28</v>
      </c>
      <c r="AV86" s="93" t="s">
        <v>28</v>
      </c>
      <c r="AW86" s="93" t="s">
        <v>28</v>
      </c>
      <c r="AX86" s="93" t="s">
        <v>28</v>
      </c>
      <c r="AY86" s="93" t="s">
        <v>28</v>
      </c>
      <c r="AZ86" s="93" t="s">
        <v>28</v>
      </c>
      <c r="BA86" s="93" t="s">
        <v>28</v>
      </c>
      <c r="BB86" s="93" t="s">
        <v>28</v>
      </c>
      <c r="BC86" s="105" t="s">
        <v>28</v>
      </c>
      <c r="BD86" s="106">
        <v>51</v>
      </c>
      <c r="BE86" s="106">
        <v>52</v>
      </c>
      <c r="BF86" s="106">
        <v>45</v>
      </c>
    </row>
    <row r="87" spans="1:93" x14ac:dyDescent="0.3">
      <c r="A87" s="9"/>
      <c r="B87" t="s">
        <v>101</v>
      </c>
      <c r="C87" s="93">
        <v>59</v>
      </c>
      <c r="D87" s="103">
        <v>269</v>
      </c>
      <c r="E87" s="104">
        <v>0.2222453774</v>
      </c>
      <c r="F87" s="94">
        <v>0.1716780923</v>
      </c>
      <c r="G87" s="94">
        <v>0.28770710999999999</v>
      </c>
      <c r="H87" s="94">
        <v>2.3663217300000001E-2</v>
      </c>
      <c r="I87" s="96">
        <v>0.21933085499999999</v>
      </c>
      <c r="J87" s="94">
        <v>0.16993495850000001</v>
      </c>
      <c r="K87" s="94">
        <v>0.2830849191</v>
      </c>
      <c r="L87" s="94">
        <v>0.74228859869999997</v>
      </c>
      <c r="M87" s="94">
        <v>0.57339636039999997</v>
      </c>
      <c r="N87" s="94">
        <v>0.96092755679999997</v>
      </c>
      <c r="O87" s="103">
        <v>86</v>
      </c>
      <c r="P87" s="103">
        <v>298</v>
      </c>
      <c r="Q87" s="104">
        <v>0.29740832299999997</v>
      </c>
      <c r="R87" s="94">
        <v>0.23997673420000001</v>
      </c>
      <c r="S87" s="94">
        <v>0.3685845251</v>
      </c>
      <c r="T87" s="94">
        <v>0.81625686090000005</v>
      </c>
      <c r="U87" s="96">
        <v>0.28859060399999997</v>
      </c>
      <c r="V87" s="94">
        <v>0.23361179379999999</v>
      </c>
      <c r="W87" s="94">
        <v>0.3565082711</v>
      </c>
      <c r="X87" s="94">
        <v>1.0257637658000001</v>
      </c>
      <c r="Y87" s="94">
        <v>0.82768174090000002</v>
      </c>
      <c r="Z87" s="94">
        <v>1.2712510752999999</v>
      </c>
      <c r="AA87" s="103">
        <v>85</v>
      </c>
      <c r="AB87" s="103">
        <v>359</v>
      </c>
      <c r="AC87" s="104">
        <v>0.24523718219999999</v>
      </c>
      <c r="AD87" s="94">
        <v>0.19760493900000001</v>
      </c>
      <c r="AE87" s="94">
        <v>0.30435107459999999</v>
      </c>
      <c r="AF87" s="94">
        <v>0.77459749249999998</v>
      </c>
      <c r="AG87" s="96">
        <v>0.23676880219999999</v>
      </c>
      <c r="AH87" s="94">
        <v>0.19142502250000001</v>
      </c>
      <c r="AI87" s="94">
        <v>0.29285338440000003</v>
      </c>
      <c r="AJ87" s="94">
        <v>0.96893969140000002</v>
      </c>
      <c r="AK87" s="94">
        <v>0.78074322539999996</v>
      </c>
      <c r="AL87" s="94">
        <v>1.2025005085</v>
      </c>
      <c r="AM87" s="94">
        <v>0.20727690260000001</v>
      </c>
      <c r="AN87" s="94">
        <v>0.82458076380000001</v>
      </c>
      <c r="AO87" s="94">
        <v>0.61100416040000005</v>
      </c>
      <c r="AP87" s="94">
        <v>1.1128131036</v>
      </c>
      <c r="AQ87" s="94">
        <v>8.4838402399999999E-2</v>
      </c>
      <c r="AR87" s="94">
        <v>1.3381980156</v>
      </c>
      <c r="AS87" s="94">
        <v>0.96077749239999999</v>
      </c>
      <c r="AT87" s="94">
        <v>1.8638799755</v>
      </c>
      <c r="AU87" s="93" t="s">
        <v>28</v>
      </c>
      <c r="AV87" s="93" t="s">
        <v>28</v>
      </c>
      <c r="AW87" s="93" t="s">
        <v>28</v>
      </c>
      <c r="AX87" s="93" t="s">
        <v>28</v>
      </c>
      <c r="AY87" s="93" t="s">
        <v>28</v>
      </c>
      <c r="AZ87" s="93" t="s">
        <v>28</v>
      </c>
      <c r="BA87" s="93" t="s">
        <v>28</v>
      </c>
      <c r="BB87" s="93" t="s">
        <v>28</v>
      </c>
      <c r="BC87" s="105" t="s">
        <v>28</v>
      </c>
      <c r="BD87" s="106">
        <v>59</v>
      </c>
      <c r="BE87" s="106">
        <v>86</v>
      </c>
      <c r="BF87" s="106">
        <v>85</v>
      </c>
    </row>
    <row r="88" spans="1:93" x14ac:dyDescent="0.3">
      <c r="A88" s="9"/>
      <c r="B88" t="s">
        <v>102</v>
      </c>
      <c r="C88" s="93">
        <v>28</v>
      </c>
      <c r="D88" s="103">
        <v>64</v>
      </c>
      <c r="E88" s="104">
        <v>0.43135790979999999</v>
      </c>
      <c r="F88" s="94">
        <v>0.29723006190000001</v>
      </c>
      <c r="G88" s="94">
        <v>0.62601220469999996</v>
      </c>
      <c r="H88" s="94">
        <v>5.4658010399999998E-2</v>
      </c>
      <c r="I88" s="96">
        <v>0.4375</v>
      </c>
      <c r="J88" s="94">
        <v>0.30207590550000002</v>
      </c>
      <c r="K88" s="94">
        <v>0.63363626989999999</v>
      </c>
      <c r="L88" s="94">
        <v>1.4407141428000001</v>
      </c>
      <c r="M88" s="94">
        <v>0.99273374650000001</v>
      </c>
      <c r="N88" s="94">
        <v>2.0908498866</v>
      </c>
      <c r="O88" s="103">
        <v>28</v>
      </c>
      <c r="P88" s="103">
        <v>75</v>
      </c>
      <c r="Q88" s="104">
        <v>0.37584521520000003</v>
      </c>
      <c r="R88" s="94">
        <v>0.25903965130000001</v>
      </c>
      <c r="S88" s="94">
        <v>0.54532047530000005</v>
      </c>
      <c r="T88" s="94">
        <v>0.17176369429999999</v>
      </c>
      <c r="U88" s="96">
        <v>0.37333333330000001</v>
      </c>
      <c r="V88" s="94">
        <v>0.25777143940000002</v>
      </c>
      <c r="W88" s="94">
        <v>0.54070295030000004</v>
      </c>
      <c r="X88" s="94">
        <v>1.2962932552999999</v>
      </c>
      <c r="Y88" s="94">
        <v>0.89342989949999996</v>
      </c>
      <c r="Z88" s="94">
        <v>1.8808148292</v>
      </c>
      <c r="AA88" s="103">
        <v>29</v>
      </c>
      <c r="AB88" s="103">
        <v>93</v>
      </c>
      <c r="AC88" s="104">
        <v>0.3169862202</v>
      </c>
      <c r="AD88" s="94">
        <v>0.21985249170000001</v>
      </c>
      <c r="AE88" s="94">
        <v>0.45703491019999998</v>
      </c>
      <c r="AF88" s="94">
        <v>0.22795381470000001</v>
      </c>
      <c r="AG88" s="96">
        <v>0.31182795699999999</v>
      </c>
      <c r="AH88" s="94">
        <v>0.21669599810000001</v>
      </c>
      <c r="AI88" s="94">
        <v>0.44872390639999998</v>
      </c>
      <c r="AJ88" s="94">
        <v>1.2524223595999999</v>
      </c>
      <c r="AK88" s="94">
        <v>0.86864399410000004</v>
      </c>
      <c r="AL88" s="94">
        <v>1.8057590653</v>
      </c>
      <c r="AM88" s="94">
        <v>0.52032840280000003</v>
      </c>
      <c r="AN88" s="94">
        <v>0.84339565169999997</v>
      </c>
      <c r="AO88" s="94">
        <v>0.50177273300000003</v>
      </c>
      <c r="AP88" s="94">
        <v>1.4176063753999999</v>
      </c>
      <c r="AQ88" s="94">
        <v>0.60624242750000001</v>
      </c>
      <c r="AR88" s="94">
        <v>0.87130711309999997</v>
      </c>
      <c r="AS88" s="94">
        <v>0.51602896200000004</v>
      </c>
      <c r="AT88" s="94">
        <v>1.4711889085000001</v>
      </c>
      <c r="AU88" s="93" t="s">
        <v>28</v>
      </c>
      <c r="AV88" s="93" t="s">
        <v>28</v>
      </c>
      <c r="AW88" s="93" t="s">
        <v>28</v>
      </c>
      <c r="AX88" s="93" t="s">
        <v>28</v>
      </c>
      <c r="AY88" s="93" t="s">
        <v>28</v>
      </c>
      <c r="AZ88" s="93" t="s">
        <v>28</v>
      </c>
      <c r="BA88" s="93" t="s">
        <v>28</v>
      </c>
      <c r="BB88" s="93" t="s">
        <v>28</v>
      </c>
      <c r="BC88" s="105" t="s">
        <v>28</v>
      </c>
      <c r="BD88" s="106">
        <v>28</v>
      </c>
      <c r="BE88" s="106">
        <v>28</v>
      </c>
      <c r="BF88" s="106">
        <v>29</v>
      </c>
    </row>
    <row r="89" spans="1:93" x14ac:dyDescent="0.3">
      <c r="A89" s="9"/>
      <c r="B89" t="s">
        <v>150</v>
      </c>
      <c r="C89" s="93">
        <v>62</v>
      </c>
      <c r="D89" s="103">
        <v>205</v>
      </c>
      <c r="E89" s="104">
        <v>0.30536513050000003</v>
      </c>
      <c r="F89" s="94">
        <v>0.2373484411</v>
      </c>
      <c r="G89" s="94">
        <v>0.39287328980000003</v>
      </c>
      <c r="H89" s="94">
        <v>0.87816013250000002</v>
      </c>
      <c r="I89" s="96">
        <v>0.30243902439999998</v>
      </c>
      <c r="J89" s="94">
        <v>0.23579528920000001</v>
      </c>
      <c r="K89" s="94">
        <v>0.38791853640000001</v>
      </c>
      <c r="L89" s="94">
        <v>1.0199044741000001</v>
      </c>
      <c r="M89" s="94">
        <v>0.79273208650000004</v>
      </c>
      <c r="N89" s="94">
        <v>1.3121774101000001</v>
      </c>
      <c r="O89" s="103">
        <v>71</v>
      </c>
      <c r="P89" s="103">
        <v>265</v>
      </c>
      <c r="Q89" s="104">
        <v>0.27278048110000003</v>
      </c>
      <c r="R89" s="94">
        <v>0.21554603189999999</v>
      </c>
      <c r="S89" s="94">
        <v>0.34521252940000002</v>
      </c>
      <c r="T89" s="94">
        <v>0.61166265210000004</v>
      </c>
      <c r="U89" s="96">
        <v>0.26792452830000002</v>
      </c>
      <c r="V89" s="94">
        <v>0.21232123759999999</v>
      </c>
      <c r="W89" s="94">
        <v>0.3380893673</v>
      </c>
      <c r="X89" s="94">
        <v>0.94082213530000003</v>
      </c>
      <c r="Y89" s="94">
        <v>0.74342004660000005</v>
      </c>
      <c r="Z89" s="94">
        <v>1.1906408689000001</v>
      </c>
      <c r="AA89" s="103">
        <v>48</v>
      </c>
      <c r="AB89" s="103">
        <v>263</v>
      </c>
      <c r="AC89" s="104">
        <v>0.1898470568</v>
      </c>
      <c r="AD89" s="94">
        <v>0.1427046773</v>
      </c>
      <c r="AE89" s="94">
        <v>0.25256288459999998</v>
      </c>
      <c r="AF89" s="94">
        <v>4.8323743099999997E-2</v>
      </c>
      <c r="AG89" s="96">
        <v>0.18250950569999999</v>
      </c>
      <c r="AH89" s="94">
        <v>0.13753876770000001</v>
      </c>
      <c r="AI89" s="94">
        <v>0.2421842236</v>
      </c>
      <c r="AJ89" s="94">
        <v>0.75009159280000004</v>
      </c>
      <c r="AK89" s="94">
        <v>0.56383059369999999</v>
      </c>
      <c r="AL89" s="94">
        <v>0.99788376840000004</v>
      </c>
      <c r="AM89" s="94">
        <v>5.2432127699999997E-2</v>
      </c>
      <c r="AN89" s="94">
        <v>0.6959700928</v>
      </c>
      <c r="AO89" s="94">
        <v>0.48253179670000002</v>
      </c>
      <c r="AP89" s="94">
        <v>1.0038185532999999</v>
      </c>
      <c r="AQ89" s="94">
        <v>0.51622460469999998</v>
      </c>
      <c r="AR89" s="94">
        <v>0.89329282850000002</v>
      </c>
      <c r="AS89" s="94">
        <v>0.63538448540000003</v>
      </c>
      <c r="AT89" s="94">
        <v>1.2558885142</v>
      </c>
      <c r="AU89" s="93" t="s">
        <v>28</v>
      </c>
      <c r="AV89" s="93" t="s">
        <v>28</v>
      </c>
      <c r="AW89" s="93" t="s">
        <v>28</v>
      </c>
      <c r="AX89" s="93" t="s">
        <v>28</v>
      </c>
      <c r="AY89" s="93" t="s">
        <v>28</v>
      </c>
      <c r="AZ89" s="93" t="s">
        <v>28</v>
      </c>
      <c r="BA89" s="93" t="s">
        <v>28</v>
      </c>
      <c r="BB89" s="93" t="s">
        <v>28</v>
      </c>
      <c r="BC89" s="105" t="s">
        <v>28</v>
      </c>
      <c r="BD89" s="106">
        <v>62</v>
      </c>
      <c r="BE89" s="106">
        <v>71</v>
      </c>
      <c r="BF89" s="106">
        <v>48</v>
      </c>
    </row>
    <row r="90" spans="1:93" x14ac:dyDescent="0.3">
      <c r="A90" s="9"/>
      <c r="B90" t="s">
        <v>151</v>
      </c>
      <c r="C90" s="93">
        <v>61</v>
      </c>
      <c r="D90" s="103">
        <v>175</v>
      </c>
      <c r="E90" s="104">
        <v>0.34831658310000002</v>
      </c>
      <c r="F90" s="94">
        <v>0.27020132870000002</v>
      </c>
      <c r="G90" s="94">
        <v>0.44901497200000001</v>
      </c>
      <c r="H90" s="94">
        <v>0.2428702543</v>
      </c>
      <c r="I90" s="96">
        <v>0.34857142860000001</v>
      </c>
      <c r="J90" s="94">
        <v>0.27121056069999999</v>
      </c>
      <c r="K90" s="94">
        <v>0.44799892940000002</v>
      </c>
      <c r="L90" s="94">
        <v>1.1633602073</v>
      </c>
      <c r="M90" s="94">
        <v>0.90245911069999996</v>
      </c>
      <c r="N90" s="94">
        <v>1.4996878594</v>
      </c>
      <c r="O90" s="103">
        <v>50</v>
      </c>
      <c r="P90" s="103">
        <v>184</v>
      </c>
      <c r="Q90" s="104">
        <v>0.27556269439999997</v>
      </c>
      <c r="R90" s="94">
        <v>0.20834945960000001</v>
      </c>
      <c r="S90" s="94">
        <v>0.36445882169999999</v>
      </c>
      <c r="T90" s="94">
        <v>0.72148232879999996</v>
      </c>
      <c r="U90" s="96">
        <v>0.27173913039999997</v>
      </c>
      <c r="V90" s="94">
        <v>0.20595583689999999</v>
      </c>
      <c r="W90" s="94">
        <v>0.35853392699999997</v>
      </c>
      <c r="X90" s="94">
        <v>0.95041801189999997</v>
      </c>
      <c r="Y90" s="94">
        <v>0.71859900919999997</v>
      </c>
      <c r="Z90" s="94">
        <v>1.2570214901000001</v>
      </c>
      <c r="AA90" s="103">
        <v>42</v>
      </c>
      <c r="AB90" s="103">
        <v>208</v>
      </c>
      <c r="AC90" s="104">
        <v>0.20446414190000001</v>
      </c>
      <c r="AD90" s="94">
        <v>0.15075075979999999</v>
      </c>
      <c r="AE90" s="94">
        <v>0.27731591770000003</v>
      </c>
      <c r="AF90" s="94">
        <v>0.16996958700000001</v>
      </c>
      <c r="AG90" s="96">
        <v>0.2019230769</v>
      </c>
      <c r="AH90" s="94">
        <v>0.14922538420000001</v>
      </c>
      <c r="AI90" s="94">
        <v>0.27323051770000001</v>
      </c>
      <c r="AJ90" s="94">
        <v>0.80784414810000005</v>
      </c>
      <c r="AK90" s="94">
        <v>0.59562091449999999</v>
      </c>
      <c r="AL90" s="94">
        <v>1.0956837677</v>
      </c>
      <c r="AM90" s="94">
        <v>0.1539371423</v>
      </c>
      <c r="AN90" s="94">
        <v>0.74198774369999998</v>
      </c>
      <c r="AO90" s="94">
        <v>0.49230460840000001</v>
      </c>
      <c r="AP90" s="94">
        <v>1.1183031855000001</v>
      </c>
      <c r="AQ90" s="94">
        <v>0.21940031630000001</v>
      </c>
      <c r="AR90" s="94">
        <v>0.79112711759999998</v>
      </c>
      <c r="AS90" s="94">
        <v>0.54432396930000004</v>
      </c>
      <c r="AT90" s="94">
        <v>1.1498338335</v>
      </c>
      <c r="AU90" s="93" t="s">
        <v>28</v>
      </c>
      <c r="AV90" s="93" t="s">
        <v>28</v>
      </c>
      <c r="AW90" s="93" t="s">
        <v>28</v>
      </c>
      <c r="AX90" s="93" t="s">
        <v>28</v>
      </c>
      <c r="AY90" s="93" t="s">
        <v>28</v>
      </c>
      <c r="AZ90" s="93" t="s">
        <v>28</v>
      </c>
      <c r="BA90" s="93" t="s">
        <v>28</v>
      </c>
      <c r="BB90" s="93" t="s">
        <v>28</v>
      </c>
      <c r="BC90" s="105" t="s">
        <v>28</v>
      </c>
      <c r="BD90" s="106">
        <v>61</v>
      </c>
      <c r="BE90" s="106">
        <v>50</v>
      </c>
      <c r="BF90" s="106">
        <v>42</v>
      </c>
    </row>
    <row r="91" spans="1:93" x14ac:dyDescent="0.3">
      <c r="A91" s="9"/>
      <c r="B91" t="s">
        <v>103</v>
      </c>
      <c r="C91" s="93">
        <v>57</v>
      </c>
      <c r="D91" s="103">
        <v>216</v>
      </c>
      <c r="E91" s="104">
        <v>0.26047290829999997</v>
      </c>
      <c r="F91" s="94">
        <v>0.20033089579999999</v>
      </c>
      <c r="G91" s="94">
        <v>0.33867035680000002</v>
      </c>
      <c r="H91" s="94">
        <v>0.29835013069999999</v>
      </c>
      <c r="I91" s="96">
        <v>0.26388888890000001</v>
      </c>
      <c r="J91" s="94">
        <v>0.20355262430000001</v>
      </c>
      <c r="K91" s="94">
        <v>0.34210979060000002</v>
      </c>
      <c r="L91" s="94">
        <v>0.86996666629999997</v>
      </c>
      <c r="M91" s="94">
        <v>0.66909531089999996</v>
      </c>
      <c r="N91" s="94">
        <v>1.1311422873999999</v>
      </c>
      <c r="O91" s="103">
        <v>77</v>
      </c>
      <c r="P91" s="103">
        <v>288</v>
      </c>
      <c r="Q91" s="104">
        <v>0.26640817420000001</v>
      </c>
      <c r="R91" s="94">
        <v>0.21244489920000001</v>
      </c>
      <c r="S91" s="94">
        <v>0.33407869779999999</v>
      </c>
      <c r="T91" s="94">
        <v>0.46362062469999998</v>
      </c>
      <c r="U91" s="96">
        <v>0.26736111109999999</v>
      </c>
      <c r="V91" s="94">
        <v>0.2138428919</v>
      </c>
      <c r="W91" s="94">
        <v>0.33427327470000001</v>
      </c>
      <c r="X91" s="94">
        <v>0.918843996</v>
      </c>
      <c r="Y91" s="94">
        <v>0.73272421430000001</v>
      </c>
      <c r="Z91" s="94">
        <v>1.1522401915</v>
      </c>
      <c r="AA91" s="103">
        <v>76</v>
      </c>
      <c r="AB91" s="103">
        <v>303</v>
      </c>
      <c r="AC91" s="104">
        <v>0.25592606400000001</v>
      </c>
      <c r="AD91" s="94">
        <v>0.2037536898</v>
      </c>
      <c r="AE91" s="94">
        <v>0.32145749260000001</v>
      </c>
      <c r="AF91" s="94">
        <v>0.92390678920000002</v>
      </c>
      <c r="AG91" s="96">
        <v>0.25082508250000002</v>
      </c>
      <c r="AH91" s="94">
        <v>0.20032329290000001</v>
      </c>
      <c r="AI91" s="94">
        <v>0.31405844579999997</v>
      </c>
      <c r="AJ91" s="94">
        <v>1.0111717939</v>
      </c>
      <c r="AK91" s="94">
        <v>0.80503712989999998</v>
      </c>
      <c r="AL91" s="94">
        <v>1.2700884951</v>
      </c>
      <c r="AM91" s="94">
        <v>0.80395026010000004</v>
      </c>
      <c r="AN91" s="94">
        <v>0.96065394670000004</v>
      </c>
      <c r="AO91" s="94">
        <v>0.69972024219999995</v>
      </c>
      <c r="AP91" s="94">
        <v>1.3188928225000001</v>
      </c>
      <c r="AQ91" s="94">
        <v>0.89740150080000003</v>
      </c>
      <c r="AR91" s="94">
        <v>1.0227864999</v>
      </c>
      <c r="AS91" s="94">
        <v>0.72619407700000005</v>
      </c>
      <c r="AT91" s="94">
        <v>1.4405132972000001</v>
      </c>
      <c r="AU91" s="93" t="s">
        <v>28</v>
      </c>
      <c r="AV91" s="93" t="s">
        <v>28</v>
      </c>
      <c r="AW91" s="93" t="s">
        <v>28</v>
      </c>
      <c r="AX91" s="93" t="s">
        <v>28</v>
      </c>
      <c r="AY91" s="93" t="s">
        <v>28</v>
      </c>
      <c r="AZ91" s="93" t="s">
        <v>28</v>
      </c>
      <c r="BA91" s="93" t="s">
        <v>28</v>
      </c>
      <c r="BB91" s="93" t="s">
        <v>28</v>
      </c>
      <c r="BC91" s="105" t="s">
        <v>28</v>
      </c>
      <c r="BD91" s="106">
        <v>57</v>
      </c>
      <c r="BE91" s="106">
        <v>77</v>
      </c>
      <c r="BF91" s="106">
        <v>76</v>
      </c>
    </row>
    <row r="92" spans="1:93" x14ac:dyDescent="0.3">
      <c r="A92" s="9"/>
      <c r="B92" t="s">
        <v>113</v>
      </c>
      <c r="C92" s="93">
        <v>62</v>
      </c>
      <c r="D92" s="103">
        <v>194</v>
      </c>
      <c r="E92" s="104">
        <v>0.31740395100000002</v>
      </c>
      <c r="F92" s="94">
        <v>0.2467155459</v>
      </c>
      <c r="G92" s="94">
        <v>0.4083458452</v>
      </c>
      <c r="H92" s="94">
        <v>0.64973031380000001</v>
      </c>
      <c r="I92" s="96">
        <v>0.31958762889999998</v>
      </c>
      <c r="J92" s="94">
        <v>0.2491651252</v>
      </c>
      <c r="K92" s="94">
        <v>0.40991391729999999</v>
      </c>
      <c r="L92" s="94">
        <v>1.0601135408</v>
      </c>
      <c r="M92" s="94">
        <v>0.82401775440000002</v>
      </c>
      <c r="N92" s="94">
        <v>1.3638549818000001</v>
      </c>
      <c r="O92" s="103">
        <v>65</v>
      </c>
      <c r="P92" s="103">
        <v>248</v>
      </c>
      <c r="Q92" s="104">
        <v>0.26573456290000003</v>
      </c>
      <c r="R92" s="94">
        <v>0.20781515040000001</v>
      </c>
      <c r="S92" s="94">
        <v>0.33979648649999999</v>
      </c>
      <c r="T92" s="94">
        <v>0.48709032320000001</v>
      </c>
      <c r="U92" s="96">
        <v>0.26209677419999999</v>
      </c>
      <c r="V92" s="94">
        <v>0.20553373690000001</v>
      </c>
      <c r="W92" s="94">
        <v>0.33422600149999998</v>
      </c>
      <c r="X92" s="94">
        <v>0.91652070519999995</v>
      </c>
      <c r="Y92" s="94">
        <v>0.71675617219999999</v>
      </c>
      <c r="Z92" s="94">
        <v>1.1719608922</v>
      </c>
      <c r="AA92" s="103">
        <v>39</v>
      </c>
      <c r="AB92" s="103">
        <v>249</v>
      </c>
      <c r="AC92" s="104">
        <v>0.16332268620000001</v>
      </c>
      <c r="AD92" s="94">
        <v>0.1190543657</v>
      </c>
      <c r="AE92" s="94">
        <v>0.22405142119999999</v>
      </c>
      <c r="AF92" s="94">
        <v>6.6134797E-3</v>
      </c>
      <c r="AG92" s="96">
        <v>0.156626506</v>
      </c>
      <c r="AH92" s="94">
        <v>0.1144363318</v>
      </c>
      <c r="AI92" s="94">
        <v>0.2143712753</v>
      </c>
      <c r="AJ92" s="94">
        <v>0.64529298430000004</v>
      </c>
      <c r="AK92" s="94">
        <v>0.47038748079999998</v>
      </c>
      <c r="AL92" s="94">
        <v>0.8852340944</v>
      </c>
      <c r="AM92" s="94">
        <v>1.62563623E-2</v>
      </c>
      <c r="AN92" s="94">
        <v>0.6146083685</v>
      </c>
      <c r="AO92" s="94">
        <v>0.41321909029999998</v>
      </c>
      <c r="AP92" s="94">
        <v>0.91414810089999998</v>
      </c>
      <c r="AQ92" s="94">
        <v>0.31690343370000001</v>
      </c>
      <c r="AR92" s="94">
        <v>0.83721252400000001</v>
      </c>
      <c r="AS92" s="94">
        <v>0.59118534970000003</v>
      </c>
      <c r="AT92" s="94">
        <v>1.1856261504000001</v>
      </c>
      <c r="AU92" s="93" t="s">
        <v>28</v>
      </c>
      <c r="AV92" s="93" t="s">
        <v>28</v>
      </c>
      <c r="AW92" s="93" t="s">
        <v>28</v>
      </c>
      <c r="AX92" s="93" t="s">
        <v>28</v>
      </c>
      <c r="AY92" s="93" t="s">
        <v>28</v>
      </c>
      <c r="AZ92" s="93" t="s">
        <v>28</v>
      </c>
      <c r="BA92" s="93" t="s">
        <v>28</v>
      </c>
      <c r="BB92" s="93" t="s">
        <v>28</v>
      </c>
      <c r="BC92" s="105" t="s">
        <v>28</v>
      </c>
      <c r="BD92" s="106">
        <v>62</v>
      </c>
      <c r="BE92" s="106">
        <v>65</v>
      </c>
      <c r="BF92" s="106">
        <v>39</v>
      </c>
    </row>
    <row r="93" spans="1:93" x14ac:dyDescent="0.3">
      <c r="A93" s="9"/>
      <c r="B93" t="s">
        <v>112</v>
      </c>
      <c r="C93" s="93">
        <v>8</v>
      </c>
      <c r="D93" s="103">
        <v>25</v>
      </c>
      <c r="E93" s="104">
        <v>0.32262436379999998</v>
      </c>
      <c r="F93" s="94">
        <v>0.16116302160000001</v>
      </c>
      <c r="G93" s="94">
        <v>0.64584592119999995</v>
      </c>
      <c r="H93" s="94">
        <v>0.83295543080000001</v>
      </c>
      <c r="I93" s="96">
        <v>0.32</v>
      </c>
      <c r="J93" s="94">
        <v>0.16003124599999999</v>
      </c>
      <c r="K93" s="94">
        <v>0.63987504039999998</v>
      </c>
      <c r="L93" s="94">
        <v>1.0775494621999999</v>
      </c>
      <c r="M93" s="94">
        <v>0.53827654290000004</v>
      </c>
      <c r="N93" s="94">
        <v>2.1570935215000002</v>
      </c>
      <c r="O93" s="103">
        <v>6</v>
      </c>
      <c r="P93" s="103">
        <v>29</v>
      </c>
      <c r="Q93" s="104">
        <v>0.20904856860000001</v>
      </c>
      <c r="R93" s="94">
        <v>9.3838856600000006E-2</v>
      </c>
      <c r="S93" s="94">
        <v>0.46570584529999998</v>
      </c>
      <c r="T93" s="94">
        <v>0.4234808545</v>
      </c>
      <c r="U93" s="96">
        <v>0.20689655169999999</v>
      </c>
      <c r="V93" s="94">
        <v>9.29504887E-2</v>
      </c>
      <c r="W93" s="94">
        <v>0.46052671369999998</v>
      </c>
      <c r="X93" s="94">
        <v>0.72101024179999995</v>
      </c>
      <c r="Y93" s="94">
        <v>0.3236509923</v>
      </c>
      <c r="Z93" s="94">
        <v>1.6062233118</v>
      </c>
      <c r="AA93" s="103">
        <v>7</v>
      </c>
      <c r="AB93" s="103">
        <v>37</v>
      </c>
      <c r="AC93" s="104">
        <v>0.19525990770000001</v>
      </c>
      <c r="AD93" s="94">
        <v>9.2996611100000001E-2</v>
      </c>
      <c r="AE93" s="94">
        <v>0.40997656900000001</v>
      </c>
      <c r="AF93" s="94">
        <v>0.49300729129999998</v>
      </c>
      <c r="AG93" s="96">
        <v>0.1891891892</v>
      </c>
      <c r="AH93" s="94">
        <v>9.0192904599999998E-2</v>
      </c>
      <c r="AI93" s="94">
        <v>0.3968444022</v>
      </c>
      <c r="AJ93" s="94">
        <v>0.77147793419999999</v>
      </c>
      <c r="AK93" s="94">
        <v>0.3674324867</v>
      </c>
      <c r="AL93" s="94">
        <v>1.6198301038</v>
      </c>
      <c r="AM93" s="94">
        <v>0.90238649370000001</v>
      </c>
      <c r="AN93" s="94">
        <v>0.93404087400000002</v>
      </c>
      <c r="AO93" s="94">
        <v>0.3139045922</v>
      </c>
      <c r="AP93" s="94">
        <v>2.7792914662000001</v>
      </c>
      <c r="AQ93" s="94">
        <v>0.42170927819999998</v>
      </c>
      <c r="AR93" s="94">
        <v>0.64796274549999999</v>
      </c>
      <c r="AS93" s="94">
        <v>0.22482467349999999</v>
      </c>
      <c r="AT93" s="94">
        <v>1.8674806153000001</v>
      </c>
      <c r="AU93" s="93" t="s">
        <v>28</v>
      </c>
      <c r="AV93" s="93" t="s">
        <v>28</v>
      </c>
      <c r="AW93" s="93" t="s">
        <v>28</v>
      </c>
      <c r="AX93" s="93" t="s">
        <v>28</v>
      </c>
      <c r="AY93" s="93" t="s">
        <v>28</v>
      </c>
      <c r="AZ93" s="93" t="s">
        <v>28</v>
      </c>
      <c r="BA93" s="93" t="s">
        <v>28</v>
      </c>
      <c r="BB93" s="93" t="s">
        <v>28</v>
      </c>
      <c r="BC93" s="105" t="s">
        <v>28</v>
      </c>
      <c r="BD93" s="106">
        <v>8</v>
      </c>
      <c r="BE93" s="106">
        <v>6</v>
      </c>
      <c r="BF93" s="106">
        <v>7</v>
      </c>
    </row>
    <row r="94" spans="1:93" x14ac:dyDescent="0.3">
      <c r="A94" s="9"/>
      <c r="B94" t="s">
        <v>114</v>
      </c>
      <c r="C94" s="93">
        <v>60</v>
      </c>
      <c r="D94" s="103">
        <v>234</v>
      </c>
      <c r="E94" s="104">
        <v>0.25765802040000002</v>
      </c>
      <c r="F94" s="94">
        <v>0.19945991460000001</v>
      </c>
      <c r="G94" s="94">
        <v>0.33283707969999998</v>
      </c>
      <c r="H94" s="94">
        <v>0.25030942020000002</v>
      </c>
      <c r="I94" s="96">
        <v>0.25641025639999998</v>
      </c>
      <c r="J94" s="94">
        <v>0.1990883037</v>
      </c>
      <c r="K94" s="94">
        <v>0.33023647480000001</v>
      </c>
      <c r="L94" s="94">
        <v>0.86056507959999995</v>
      </c>
      <c r="M94" s="94">
        <v>0.66618627669999997</v>
      </c>
      <c r="N94" s="94">
        <v>1.1116594294</v>
      </c>
      <c r="O94" s="103">
        <v>103</v>
      </c>
      <c r="P94" s="103">
        <v>316</v>
      </c>
      <c r="Q94" s="104">
        <v>0.3310436578</v>
      </c>
      <c r="R94" s="94">
        <v>0.27196178069999999</v>
      </c>
      <c r="S94" s="94">
        <v>0.40296067740000002</v>
      </c>
      <c r="T94" s="94">
        <v>0.18622727</v>
      </c>
      <c r="U94" s="96">
        <v>0.3259493671</v>
      </c>
      <c r="V94" s="94">
        <v>0.26870686490000001</v>
      </c>
      <c r="W94" s="94">
        <v>0.39538621369999999</v>
      </c>
      <c r="X94" s="94">
        <v>1.1417723136</v>
      </c>
      <c r="Y94" s="94">
        <v>0.9379984308</v>
      </c>
      <c r="Z94" s="94">
        <v>1.3898147089999999</v>
      </c>
      <c r="AA94" s="103">
        <v>66</v>
      </c>
      <c r="AB94" s="103">
        <v>358</v>
      </c>
      <c r="AC94" s="104">
        <v>0.1900632417</v>
      </c>
      <c r="AD94" s="94">
        <v>0.14888121639999999</v>
      </c>
      <c r="AE94" s="94">
        <v>0.24263662480000001</v>
      </c>
      <c r="AF94" s="94">
        <v>2.1518390799999999E-2</v>
      </c>
      <c r="AG94" s="96">
        <v>0.1843575419</v>
      </c>
      <c r="AH94" s="94">
        <v>0.14483890799999999</v>
      </c>
      <c r="AI94" s="94">
        <v>0.2346586544</v>
      </c>
      <c r="AJ94" s="94">
        <v>0.75094574619999999</v>
      </c>
      <c r="AK94" s="94">
        <v>0.5882342907</v>
      </c>
      <c r="AL94" s="94">
        <v>0.95866480860000003</v>
      </c>
      <c r="AM94" s="94">
        <v>4.328852E-4</v>
      </c>
      <c r="AN94" s="94">
        <v>0.57413346310000002</v>
      </c>
      <c r="AO94" s="94">
        <v>0.42150039449999999</v>
      </c>
      <c r="AP94" s="94">
        <v>0.78203778160000004</v>
      </c>
      <c r="AQ94" s="94">
        <v>0.1227995555</v>
      </c>
      <c r="AR94" s="94">
        <v>1.2848179819000001</v>
      </c>
      <c r="AS94" s="94">
        <v>0.9345430803</v>
      </c>
      <c r="AT94" s="94">
        <v>1.7663789732999999</v>
      </c>
      <c r="AU94" s="93" t="s">
        <v>28</v>
      </c>
      <c r="AV94" s="93" t="s">
        <v>28</v>
      </c>
      <c r="AW94" s="93" t="s">
        <v>28</v>
      </c>
      <c r="AX94" s="93" t="s">
        <v>28</v>
      </c>
      <c r="AY94" s="93" t="s">
        <v>228</v>
      </c>
      <c r="AZ94" s="93" t="s">
        <v>28</v>
      </c>
      <c r="BA94" s="93" t="s">
        <v>28</v>
      </c>
      <c r="BB94" s="93" t="s">
        <v>28</v>
      </c>
      <c r="BC94" s="105" t="s">
        <v>264</v>
      </c>
      <c r="BD94" s="106">
        <v>60</v>
      </c>
      <c r="BE94" s="106">
        <v>103</v>
      </c>
      <c r="BF94" s="106">
        <v>66</v>
      </c>
    </row>
    <row r="95" spans="1:93" x14ac:dyDescent="0.3">
      <c r="A95" s="9"/>
      <c r="B95" t="s">
        <v>104</v>
      </c>
      <c r="C95" s="93">
        <v>53</v>
      </c>
      <c r="D95" s="103">
        <v>158</v>
      </c>
      <c r="E95" s="104">
        <v>0.34706274640000001</v>
      </c>
      <c r="F95" s="94">
        <v>0.26437859670000002</v>
      </c>
      <c r="G95" s="94">
        <v>0.4556062837</v>
      </c>
      <c r="H95" s="94">
        <v>0.28739564239999998</v>
      </c>
      <c r="I95" s="96">
        <v>0.33544303800000003</v>
      </c>
      <c r="J95" s="94">
        <v>0.25626969890000001</v>
      </c>
      <c r="K95" s="94">
        <v>0.43907661419999999</v>
      </c>
      <c r="L95" s="94">
        <v>1.1591724547</v>
      </c>
      <c r="M95" s="94">
        <v>0.88301147300000005</v>
      </c>
      <c r="N95" s="94">
        <v>1.5217025155999999</v>
      </c>
      <c r="O95" s="103">
        <v>64</v>
      </c>
      <c r="P95" s="103">
        <v>189</v>
      </c>
      <c r="Q95" s="104">
        <v>0.34779068769999999</v>
      </c>
      <c r="R95" s="94">
        <v>0.27146799710000002</v>
      </c>
      <c r="S95" s="94">
        <v>0.44557135199999998</v>
      </c>
      <c r="T95" s="94">
        <v>0.15008304880000001</v>
      </c>
      <c r="U95" s="96">
        <v>0.33862433860000002</v>
      </c>
      <c r="V95" s="94">
        <v>0.26504399979999999</v>
      </c>
      <c r="W95" s="94">
        <v>0.43263172449999998</v>
      </c>
      <c r="X95" s="94">
        <v>1.1995329583000001</v>
      </c>
      <c r="Y95" s="94">
        <v>0.93629536690000004</v>
      </c>
      <c r="Z95" s="94">
        <v>1.5367792781</v>
      </c>
      <c r="AA95" s="103">
        <v>56</v>
      </c>
      <c r="AB95" s="103">
        <v>217</v>
      </c>
      <c r="AC95" s="104">
        <v>0.26791736690000001</v>
      </c>
      <c r="AD95" s="94">
        <v>0.2056189967</v>
      </c>
      <c r="AE95" s="94">
        <v>0.34909087509999998</v>
      </c>
      <c r="AF95" s="94">
        <v>0.67347234550000001</v>
      </c>
      <c r="AG95" s="96">
        <v>0.25806451609999997</v>
      </c>
      <c r="AH95" s="94">
        <v>0.1986011241</v>
      </c>
      <c r="AI95" s="94">
        <v>0.33533191099999998</v>
      </c>
      <c r="AJ95" s="94">
        <v>1.0585498028</v>
      </c>
      <c r="AK95" s="94">
        <v>0.81240701530000003</v>
      </c>
      <c r="AL95" s="94">
        <v>1.3792688442000001</v>
      </c>
      <c r="AM95" s="94">
        <v>0.1538881014</v>
      </c>
      <c r="AN95" s="94">
        <v>0.77034082960000005</v>
      </c>
      <c r="AO95" s="94">
        <v>0.53817920379999995</v>
      </c>
      <c r="AP95" s="94">
        <v>1.1026531487</v>
      </c>
      <c r="AQ95" s="94">
        <v>0.99099887310000001</v>
      </c>
      <c r="AR95" s="94">
        <v>1.0020974343</v>
      </c>
      <c r="AS95" s="94">
        <v>0.69634051760000004</v>
      </c>
      <c r="AT95" s="94">
        <v>1.4421094888999999</v>
      </c>
      <c r="AU95" s="93" t="s">
        <v>28</v>
      </c>
      <c r="AV95" s="93" t="s">
        <v>28</v>
      </c>
      <c r="AW95" s="93" t="s">
        <v>28</v>
      </c>
      <c r="AX95" s="93" t="s">
        <v>28</v>
      </c>
      <c r="AY95" s="93" t="s">
        <v>28</v>
      </c>
      <c r="AZ95" s="93" t="s">
        <v>28</v>
      </c>
      <c r="BA95" s="93" t="s">
        <v>28</v>
      </c>
      <c r="BB95" s="93" t="s">
        <v>28</v>
      </c>
      <c r="BC95" s="105" t="s">
        <v>28</v>
      </c>
      <c r="BD95" s="106">
        <v>53</v>
      </c>
      <c r="BE95" s="106">
        <v>64</v>
      </c>
      <c r="BF95" s="106">
        <v>56</v>
      </c>
    </row>
    <row r="96" spans="1:93" x14ac:dyDescent="0.3">
      <c r="A96" s="9"/>
      <c r="B96" t="s">
        <v>105</v>
      </c>
      <c r="C96" s="93">
        <v>28</v>
      </c>
      <c r="D96" s="103">
        <v>81</v>
      </c>
      <c r="E96" s="104">
        <v>0.35387409739999998</v>
      </c>
      <c r="F96" s="94">
        <v>0.24382670710000001</v>
      </c>
      <c r="G96" s="94">
        <v>0.5135896647</v>
      </c>
      <c r="H96" s="94">
        <v>0.37914038039999998</v>
      </c>
      <c r="I96" s="96">
        <v>0.34567901229999998</v>
      </c>
      <c r="J96" s="94">
        <v>0.23867725870000001</v>
      </c>
      <c r="K96" s="94">
        <v>0.50065087990000001</v>
      </c>
      <c r="L96" s="94">
        <v>1.1819220308</v>
      </c>
      <c r="M96" s="94">
        <v>0.81436917549999999</v>
      </c>
      <c r="N96" s="94">
        <v>1.7153641480999999</v>
      </c>
      <c r="O96" s="103">
        <v>26</v>
      </c>
      <c r="P96" s="103">
        <v>86</v>
      </c>
      <c r="Q96" s="104">
        <v>0.30973789639999999</v>
      </c>
      <c r="R96" s="94">
        <v>0.21052103999999999</v>
      </c>
      <c r="S96" s="94">
        <v>0.45571485140000001</v>
      </c>
      <c r="T96" s="94">
        <v>0.73740255480000005</v>
      </c>
      <c r="U96" s="96">
        <v>0.30232558139999999</v>
      </c>
      <c r="V96" s="94">
        <v>0.20584510310000001</v>
      </c>
      <c r="W96" s="94">
        <v>0.44402687169999999</v>
      </c>
      <c r="X96" s="94">
        <v>1.0682885662999999</v>
      </c>
      <c r="Y96" s="94">
        <v>0.72608880809999998</v>
      </c>
      <c r="Z96" s="94">
        <v>1.5717642912000001</v>
      </c>
      <c r="AA96" s="103">
        <v>20</v>
      </c>
      <c r="AB96" s="103">
        <v>78</v>
      </c>
      <c r="AC96" s="104">
        <v>0.26546305059999997</v>
      </c>
      <c r="AD96" s="94">
        <v>0.17098495659999999</v>
      </c>
      <c r="AE96" s="94">
        <v>0.4121452122</v>
      </c>
      <c r="AF96" s="94">
        <v>0.8317072566</v>
      </c>
      <c r="AG96" s="96">
        <v>0.25641025639999998</v>
      </c>
      <c r="AH96" s="94">
        <v>0.16542492319999999</v>
      </c>
      <c r="AI96" s="94">
        <v>0.39743841689999998</v>
      </c>
      <c r="AJ96" s="94">
        <v>1.0488527231</v>
      </c>
      <c r="AK96" s="94">
        <v>0.67556685179999998</v>
      </c>
      <c r="AL96" s="94">
        <v>1.6283984801</v>
      </c>
      <c r="AM96" s="94">
        <v>0.60402633159999997</v>
      </c>
      <c r="AN96" s="94">
        <v>0.85705705909999996</v>
      </c>
      <c r="AO96" s="94">
        <v>0.47845416639999999</v>
      </c>
      <c r="AP96" s="94">
        <v>1.535250091</v>
      </c>
      <c r="AQ96" s="94">
        <v>0.62475251369999996</v>
      </c>
      <c r="AR96" s="94">
        <v>0.8752771077</v>
      </c>
      <c r="AS96" s="94">
        <v>0.51323774239999997</v>
      </c>
      <c r="AT96" s="94">
        <v>1.4927000724999999</v>
      </c>
      <c r="AU96" s="93" t="s">
        <v>28</v>
      </c>
      <c r="AV96" s="93" t="s">
        <v>28</v>
      </c>
      <c r="AW96" s="93" t="s">
        <v>28</v>
      </c>
      <c r="AX96" s="93" t="s">
        <v>28</v>
      </c>
      <c r="AY96" s="93" t="s">
        <v>28</v>
      </c>
      <c r="AZ96" s="93" t="s">
        <v>28</v>
      </c>
      <c r="BA96" s="93" t="s">
        <v>28</v>
      </c>
      <c r="BB96" s="93" t="s">
        <v>28</v>
      </c>
      <c r="BC96" s="105" t="s">
        <v>28</v>
      </c>
      <c r="BD96" s="106">
        <v>28</v>
      </c>
      <c r="BE96" s="106">
        <v>26</v>
      </c>
      <c r="BF96" s="106">
        <v>20</v>
      </c>
    </row>
    <row r="97" spans="1:93" x14ac:dyDescent="0.3">
      <c r="A97" s="9"/>
      <c r="B97" t="s">
        <v>106</v>
      </c>
      <c r="C97" s="93"/>
      <c r="D97" s="103"/>
      <c r="E97" s="104"/>
      <c r="F97" s="94"/>
      <c r="G97" s="94"/>
      <c r="H97" s="94"/>
      <c r="I97" s="96"/>
      <c r="J97" s="94"/>
      <c r="K97" s="94"/>
      <c r="L97" s="94"/>
      <c r="M97" s="94"/>
      <c r="N97" s="94"/>
      <c r="O97" s="103"/>
      <c r="P97" s="103"/>
      <c r="Q97" s="104"/>
      <c r="R97" s="94"/>
      <c r="S97" s="94"/>
      <c r="T97" s="94"/>
      <c r="U97" s="96"/>
      <c r="V97" s="94"/>
      <c r="W97" s="94"/>
      <c r="X97" s="94"/>
      <c r="Y97" s="94"/>
      <c r="Z97" s="94"/>
      <c r="AA97" s="103"/>
      <c r="AB97" s="103"/>
      <c r="AC97" s="104"/>
      <c r="AD97" s="94"/>
      <c r="AE97" s="94"/>
      <c r="AF97" s="94"/>
      <c r="AG97" s="96"/>
      <c r="AH97" s="94"/>
      <c r="AI97" s="94"/>
      <c r="AJ97" s="94"/>
      <c r="AK97" s="94"/>
      <c r="AL97" s="94"/>
      <c r="AM97" s="94"/>
      <c r="AN97" s="94"/>
      <c r="AO97" s="94"/>
      <c r="AP97" s="94"/>
      <c r="AQ97" s="94"/>
      <c r="AR97" s="94"/>
      <c r="AS97" s="94"/>
      <c r="AT97" s="94"/>
      <c r="AU97" s="93" t="s">
        <v>28</v>
      </c>
      <c r="AV97" s="93" t="s">
        <v>28</v>
      </c>
      <c r="AW97" s="93" t="s">
        <v>28</v>
      </c>
      <c r="AX97" s="93" t="s">
        <v>28</v>
      </c>
      <c r="AY97" s="93" t="s">
        <v>28</v>
      </c>
      <c r="AZ97" s="93" t="s">
        <v>420</v>
      </c>
      <c r="BA97" s="93" t="s">
        <v>420</v>
      </c>
      <c r="BB97" s="93" t="s">
        <v>420</v>
      </c>
      <c r="BC97" s="105" t="s">
        <v>421</v>
      </c>
      <c r="BD97" s="106"/>
      <c r="BE97" s="106"/>
      <c r="BF97" s="106"/>
    </row>
    <row r="98" spans="1:93" x14ac:dyDescent="0.3">
      <c r="A98" s="9"/>
      <c r="B98" t="s">
        <v>107</v>
      </c>
      <c r="C98" s="93">
        <v>45</v>
      </c>
      <c r="D98" s="103">
        <v>155</v>
      </c>
      <c r="E98" s="104">
        <v>0.29008922300000001</v>
      </c>
      <c r="F98" s="94">
        <v>0.2160340831</v>
      </c>
      <c r="G98" s="94">
        <v>0.38953000430000001</v>
      </c>
      <c r="H98" s="94">
        <v>0.83351453070000003</v>
      </c>
      <c r="I98" s="96">
        <v>0.29032258059999999</v>
      </c>
      <c r="J98" s="94">
        <v>0.2167660089</v>
      </c>
      <c r="K98" s="94">
        <v>0.38883956609999998</v>
      </c>
      <c r="L98" s="94">
        <v>0.96888369669999996</v>
      </c>
      <c r="M98" s="94">
        <v>0.72154318210000001</v>
      </c>
      <c r="N98" s="94">
        <v>1.3010110012</v>
      </c>
      <c r="O98" s="103">
        <v>78</v>
      </c>
      <c r="P98" s="103">
        <v>235</v>
      </c>
      <c r="Q98" s="104">
        <v>0.33231615370000001</v>
      </c>
      <c r="R98" s="94">
        <v>0.2653825528</v>
      </c>
      <c r="S98" s="94">
        <v>0.41613144810000002</v>
      </c>
      <c r="T98" s="94">
        <v>0.2345243461</v>
      </c>
      <c r="U98" s="96">
        <v>0.33191489359999998</v>
      </c>
      <c r="V98" s="94">
        <v>0.26585641529999998</v>
      </c>
      <c r="W98" s="94">
        <v>0.41438720410000002</v>
      </c>
      <c r="X98" s="94">
        <v>1.1461611624000001</v>
      </c>
      <c r="Y98" s="94">
        <v>0.91530661950000003</v>
      </c>
      <c r="Z98" s="94">
        <v>1.4352408057999999</v>
      </c>
      <c r="AA98" s="103">
        <v>67</v>
      </c>
      <c r="AB98" s="103">
        <v>274</v>
      </c>
      <c r="AC98" s="104">
        <v>0.25053132680000001</v>
      </c>
      <c r="AD98" s="94">
        <v>0.19660085350000001</v>
      </c>
      <c r="AE98" s="94">
        <v>0.31925571339999997</v>
      </c>
      <c r="AF98" s="94">
        <v>0.93430591080000003</v>
      </c>
      <c r="AG98" s="96">
        <v>0.24452554739999999</v>
      </c>
      <c r="AH98" s="94">
        <v>0.19245687080000001</v>
      </c>
      <c r="AI98" s="94">
        <v>0.3106812612</v>
      </c>
      <c r="AJ98" s="94">
        <v>0.98985702070000003</v>
      </c>
      <c r="AK98" s="94">
        <v>0.77677605240000003</v>
      </c>
      <c r="AL98" s="94">
        <v>1.2613891976</v>
      </c>
      <c r="AM98" s="94">
        <v>8.9906436500000006E-2</v>
      </c>
      <c r="AN98" s="94">
        <v>0.75389451900000004</v>
      </c>
      <c r="AO98" s="94">
        <v>0.54389719930000002</v>
      </c>
      <c r="AP98" s="94">
        <v>1.0449712674</v>
      </c>
      <c r="AQ98" s="94">
        <v>0.46786969709999998</v>
      </c>
      <c r="AR98" s="94">
        <v>1.1455653202</v>
      </c>
      <c r="AS98" s="94">
        <v>0.79373285280000005</v>
      </c>
      <c r="AT98" s="94">
        <v>1.65335213</v>
      </c>
      <c r="AU98" s="93" t="s">
        <v>28</v>
      </c>
      <c r="AV98" s="93" t="s">
        <v>28</v>
      </c>
      <c r="AW98" s="93" t="s">
        <v>28</v>
      </c>
      <c r="AX98" s="93" t="s">
        <v>28</v>
      </c>
      <c r="AY98" s="93" t="s">
        <v>28</v>
      </c>
      <c r="AZ98" s="93" t="s">
        <v>28</v>
      </c>
      <c r="BA98" s="93" t="s">
        <v>28</v>
      </c>
      <c r="BB98" s="93" t="s">
        <v>28</v>
      </c>
      <c r="BC98" s="105" t="s">
        <v>28</v>
      </c>
      <c r="BD98" s="106">
        <v>45</v>
      </c>
      <c r="BE98" s="106">
        <v>78</v>
      </c>
      <c r="BF98" s="106">
        <v>67</v>
      </c>
    </row>
    <row r="99" spans="1:93" x14ac:dyDescent="0.3">
      <c r="A99" s="9"/>
      <c r="B99" t="s">
        <v>108</v>
      </c>
      <c r="C99" s="93">
        <v>46</v>
      </c>
      <c r="D99" s="103">
        <v>179</v>
      </c>
      <c r="E99" s="104">
        <v>0.25427586070000002</v>
      </c>
      <c r="F99" s="94">
        <v>0.18996394580000001</v>
      </c>
      <c r="G99" s="94">
        <v>0.34036044609999999</v>
      </c>
      <c r="H99" s="94">
        <v>0.27211897899999998</v>
      </c>
      <c r="I99" s="96">
        <v>0.25698324020000002</v>
      </c>
      <c r="J99" s="94">
        <v>0.1924872554</v>
      </c>
      <c r="K99" s="94">
        <v>0.34308965349999998</v>
      </c>
      <c r="L99" s="94">
        <v>0.849268833</v>
      </c>
      <c r="M99" s="94">
        <v>0.63447020939999998</v>
      </c>
      <c r="N99" s="94">
        <v>1.136787102</v>
      </c>
      <c r="O99" s="103">
        <v>58</v>
      </c>
      <c r="P99" s="103">
        <v>205</v>
      </c>
      <c r="Q99" s="104">
        <v>0.28290270239999998</v>
      </c>
      <c r="R99" s="94">
        <v>0.2181443706</v>
      </c>
      <c r="S99" s="94">
        <v>0.36688519079999998</v>
      </c>
      <c r="T99" s="94">
        <v>0.85305545410000005</v>
      </c>
      <c r="U99" s="96">
        <v>0.28292682930000002</v>
      </c>
      <c r="V99" s="94">
        <v>0.2187287617</v>
      </c>
      <c r="W99" s="94">
        <v>0.36596737489999998</v>
      </c>
      <c r="X99" s="94">
        <v>0.97573376030000003</v>
      </c>
      <c r="Y99" s="94">
        <v>0.7523817384</v>
      </c>
      <c r="Z99" s="94">
        <v>1.2653900572000001</v>
      </c>
      <c r="AA99" s="103">
        <v>61</v>
      </c>
      <c r="AB99" s="103">
        <v>244</v>
      </c>
      <c r="AC99" s="104">
        <v>0.25549337579999998</v>
      </c>
      <c r="AD99" s="94">
        <v>0.19822921609999999</v>
      </c>
      <c r="AE99" s="94">
        <v>0.32929992050000001</v>
      </c>
      <c r="AF99" s="94">
        <v>0.94201606370000002</v>
      </c>
      <c r="AG99" s="96">
        <v>0.25</v>
      </c>
      <c r="AH99" s="94">
        <v>0.194515771</v>
      </c>
      <c r="AI99" s="94">
        <v>0.32131070750000001</v>
      </c>
      <c r="AJ99" s="94">
        <v>1.0094622298</v>
      </c>
      <c r="AK99" s="94">
        <v>0.78320976360000005</v>
      </c>
      <c r="AL99" s="94">
        <v>1.3010741702999999</v>
      </c>
      <c r="AM99" s="94">
        <v>0.57846091160000002</v>
      </c>
      <c r="AN99" s="94">
        <v>0.90311394570000003</v>
      </c>
      <c r="AO99" s="94">
        <v>0.63041602360000004</v>
      </c>
      <c r="AP99" s="94">
        <v>1.2937723159000001</v>
      </c>
      <c r="AQ99" s="94">
        <v>0.58896260659999999</v>
      </c>
      <c r="AR99" s="94">
        <v>1.1125818300000001</v>
      </c>
      <c r="AS99" s="94">
        <v>0.75556701339999999</v>
      </c>
      <c r="AT99" s="94">
        <v>1.6382905903</v>
      </c>
      <c r="AU99" s="93" t="s">
        <v>28</v>
      </c>
      <c r="AV99" s="93" t="s">
        <v>28</v>
      </c>
      <c r="AW99" s="93" t="s">
        <v>28</v>
      </c>
      <c r="AX99" s="93" t="s">
        <v>28</v>
      </c>
      <c r="AY99" s="93" t="s">
        <v>28</v>
      </c>
      <c r="AZ99" s="93" t="s">
        <v>28</v>
      </c>
      <c r="BA99" s="93" t="s">
        <v>28</v>
      </c>
      <c r="BB99" s="93" t="s">
        <v>28</v>
      </c>
      <c r="BC99" s="105" t="s">
        <v>28</v>
      </c>
      <c r="BD99" s="106">
        <v>46</v>
      </c>
      <c r="BE99" s="106">
        <v>58</v>
      </c>
      <c r="BF99" s="106">
        <v>61</v>
      </c>
    </row>
    <row r="100" spans="1:93" x14ac:dyDescent="0.3">
      <c r="A100" s="9"/>
      <c r="B100" t="s">
        <v>109</v>
      </c>
      <c r="C100" s="93">
        <v>36</v>
      </c>
      <c r="D100" s="103">
        <v>133</v>
      </c>
      <c r="E100" s="104">
        <v>0.26052081760000001</v>
      </c>
      <c r="F100" s="94">
        <v>0.1874895583</v>
      </c>
      <c r="G100" s="94">
        <v>0.36199934020000002</v>
      </c>
      <c r="H100" s="94">
        <v>0.40718053850000002</v>
      </c>
      <c r="I100" s="96">
        <v>0.27067669170000003</v>
      </c>
      <c r="J100" s="94">
        <v>0.195246805</v>
      </c>
      <c r="K100" s="94">
        <v>0.37524747939999997</v>
      </c>
      <c r="L100" s="94">
        <v>0.8701266808</v>
      </c>
      <c r="M100" s="94">
        <v>0.62620587689999996</v>
      </c>
      <c r="N100" s="94">
        <v>1.2090599411</v>
      </c>
      <c r="O100" s="103">
        <v>36</v>
      </c>
      <c r="P100" s="103">
        <v>148</v>
      </c>
      <c r="Q100" s="104">
        <v>0.24269095390000001</v>
      </c>
      <c r="R100" s="94">
        <v>0.174705416</v>
      </c>
      <c r="S100" s="94">
        <v>0.3371326456</v>
      </c>
      <c r="T100" s="94">
        <v>0.28882783379999999</v>
      </c>
      <c r="U100" s="96">
        <v>0.24324324319999999</v>
      </c>
      <c r="V100" s="94">
        <v>0.17545827750000001</v>
      </c>
      <c r="W100" s="94">
        <v>0.33721564030000001</v>
      </c>
      <c r="X100" s="94">
        <v>0.83704310689999994</v>
      </c>
      <c r="Y100" s="94">
        <v>0.60256042450000002</v>
      </c>
      <c r="Z100" s="94">
        <v>1.1627732825999999</v>
      </c>
      <c r="AA100" s="103">
        <v>39</v>
      </c>
      <c r="AB100" s="103">
        <v>125</v>
      </c>
      <c r="AC100" s="104">
        <v>0.31123779680000002</v>
      </c>
      <c r="AD100" s="94">
        <v>0.22688988399999999</v>
      </c>
      <c r="AE100" s="94">
        <v>0.42694264030000001</v>
      </c>
      <c r="AF100" s="94">
        <v>0.1997894767</v>
      </c>
      <c r="AG100" s="96">
        <v>0.312</v>
      </c>
      <c r="AH100" s="94">
        <v>0.22795717300000001</v>
      </c>
      <c r="AI100" s="94">
        <v>0.4270275804</v>
      </c>
      <c r="AJ100" s="94">
        <v>1.2297101610000001</v>
      </c>
      <c r="AK100" s="94">
        <v>0.89644894890000004</v>
      </c>
      <c r="AL100" s="94">
        <v>1.6868635764</v>
      </c>
      <c r="AM100" s="94">
        <v>0.28177703329999998</v>
      </c>
      <c r="AN100" s="94">
        <v>1.2824449854</v>
      </c>
      <c r="AO100" s="94">
        <v>0.81527586730000001</v>
      </c>
      <c r="AP100" s="94">
        <v>2.0173112030000002</v>
      </c>
      <c r="AQ100" s="94">
        <v>0.76359770459999998</v>
      </c>
      <c r="AR100" s="94">
        <v>0.93156069490000004</v>
      </c>
      <c r="AS100" s="94">
        <v>0.58690687539999997</v>
      </c>
      <c r="AT100" s="94">
        <v>1.4786082166000001</v>
      </c>
      <c r="AU100" s="93" t="s">
        <v>28</v>
      </c>
      <c r="AV100" s="93" t="s">
        <v>28</v>
      </c>
      <c r="AW100" s="93" t="s">
        <v>28</v>
      </c>
      <c r="AX100" s="93" t="s">
        <v>28</v>
      </c>
      <c r="AY100" s="93" t="s">
        <v>28</v>
      </c>
      <c r="AZ100" s="93" t="s">
        <v>28</v>
      </c>
      <c r="BA100" s="93" t="s">
        <v>28</v>
      </c>
      <c r="BB100" s="93" t="s">
        <v>28</v>
      </c>
      <c r="BC100" s="105" t="s">
        <v>28</v>
      </c>
      <c r="BD100" s="106">
        <v>36</v>
      </c>
      <c r="BE100" s="106">
        <v>36</v>
      </c>
      <c r="BF100" s="106">
        <v>39</v>
      </c>
    </row>
    <row r="101" spans="1:93" x14ac:dyDescent="0.3">
      <c r="A101" s="9"/>
      <c r="B101" t="s">
        <v>152</v>
      </c>
      <c r="C101" s="93">
        <v>38</v>
      </c>
      <c r="D101" s="103">
        <v>121</v>
      </c>
      <c r="E101" s="104">
        <v>0.31217838460000003</v>
      </c>
      <c r="F101" s="94">
        <v>0.22661516970000001</v>
      </c>
      <c r="G101" s="94">
        <v>0.43004774969999998</v>
      </c>
      <c r="H101" s="94">
        <v>0.79824919569999997</v>
      </c>
      <c r="I101" s="96">
        <v>0.3140495868</v>
      </c>
      <c r="J101" s="94">
        <v>0.22851520489999999</v>
      </c>
      <c r="K101" s="94">
        <v>0.43159991479999998</v>
      </c>
      <c r="L101" s="94">
        <v>1.0426604067</v>
      </c>
      <c r="M101" s="94">
        <v>0.75688348949999995</v>
      </c>
      <c r="N101" s="94">
        <v>1.4363382725</v>
      </c>
      <c r="O101" s="103">
        <v>44</v>
      </c>
      <c r="P101" s="103">
        <v>151</v>
      </c>
      <c r="Q101" s="104">
        <v>0.29724925860000001</v>
      </c>
      <c r="R101" s="94">
        <v>0.22070074100000001</v>
      </c>
      <c r="S101" s="94">
        <v>0.40034809719999997</v>
      </c>
      <c r="T101" s="94">
        <v>0.86979777170000006</v>
      </c>
      <c r="U101" s="96">
        <v>0.29139072849999997</v>
      </c>
      <c r="V101" s="94">
        <v>0.21684642579999999</v>
      </c>
      <c r="W101" s="94">
        <v>0.39156078459999999</v>
      </c>
      <c r="X101" s="94">
        <v>1.025215151</v>
      </c>
      <c r="Y101" s="94">
        <v>0.76119868089999998</v>
      </c>
      <c r="Z101" s="94">
        <v>1.3808038981999999</v>
      </c>
      <c r="AA101" s="103">
        <v>34</v>
      </c>
      <c r="AB101" s="103">
        <v>159</v>
      </c>
      <c r="AC101" s="104">
        <v>0.22132092889999999</v>
      </c>
      <c r="AD101" s="94">
        <v>0.15780316629999999</v>
      </c>
      <c r="AE101" s="94">
        <v>0.31040539140000001</v>
      </c>
      <c r="AF101" s="94">
        <v>0.43693860470000001</v>
      </c>
      <c r="AG101" s="96">
        <v>0.213836478</v>
      </c>
      <c r="AH101" s="94">
        <v>0.15279246320000001</v>
      </c>
      <c r="AI101" s="94">
        <v>0.29926894529999998</v>
      </c>
      <c r="AJ101" s="94">
        <v>0.87444583529999997</v>
      </c>
      <c r="AK101" s="94">
        <v>0.62348519040000006</v>
      </c>
      <c r="AL101" s="94">
        <v>1.2264213016000001</v>
      </c>
      <c r="AM101" s="94">
        <v>0.19645116470000001</v>
      </c>
      <c r="AN101" s="94">
        <v>0.74456343479999998</v>
      </c>
      <c r="AO101" s="94">
        <v>0.47592197260000002</v>
      </c>
      <c r="AP101" s="94">
        <v>1.1648436937</v>
      </c>
      <c r="AQ101" s="94">
        <v>0.82488157829999997</v>
      </c>
      <c r="AR101" s="94">
        <v>0.95217757930000002</v>
      </c>
      <c r="AS101" s="94">
        <v>0.61688845579999996</v>
      </c>
      <c r="AT101" s="94">
        <v>1.4697019113000001</v>
      </c>
      <c r="AU101" s="93" t="s">
        <v>28</v>
      </c>
      <c r="AV101" s="93" t="s">
        <v>28</v>
      </c>
      <c r="AW101" s="93" t="s">
        <v>28</v>
      </c>
      <c r="AX101" s="93" t="s">
        <v>28</v>
      </c>
      <c r="AY101" s="93" t="s">
        <v>28</v>
      </c>
      <c r="AZ101" s="93" t="s">
        <v>28</v>
      </c>
      <c r="BA101" s="93" t="s">
        <v>28</v>
      </c>
      <c r="BB101" s="93" t="s">
        <v>28</v>
      </c>
      <c r="BC101" s="105" t="s">
        <v>28</v>
      </c>
      <c r="BD101" s="106">
        <v>38</v>
      </c>
      <c r="BE101" s="106">
        <v>44</v>
      </c>
      <c r="BF101" s="106">
        <v>34</v>
      </c>
    </row>
    <row r="102" spans="1:93" x14ac:dyDescent="0.3">
      <c r="A102" s="9"/>
      <c r="B102" t="s">
        <v>153</v>
      </c>
      <c r="C102" s="93">
        <v>37</v>
      </c>
      <c r="D102" s="103">
        <v>114</v>
      </c>
      <c r="E102" s="104">
        <v>0.31580370740000002</v>
      </c>
      <c r="F102" s="94">
        <v>0.22827671990000001</v>
      </c>
      <c r="G102" s="94">
        <v>0.43689072480000002</v>
      </c>
      <c r="H102" s="94">
        <v>0.74745416470000003</v>
      </c>
      <c r="I102" s="96">
        <v>0.32456140350000001</v>
      </c>
      <c r="J102" s="94">
        <v>0.23515823990000001</v>
      </c>
      <c r="K102" s="94">
        <v>0.44795412940000001</v>
      </c>
      <c r="L102" s="94">
        <v>1.0547688063</v>
      </c>
      <c r="M102" s="94">
        <v>0.76243298510000002</v>
      </c>
      <c r="N102" s="94">
        <v>1.4591934719999999</v>
      </c>
      <c r="O102" s="103">
        <v>42</v>
      </c>
      <c r="P102" s="103">
        <v>149</v>
      </c>
      <c r="Q102" s="104">
        <v>0.27487968010000002</v>
      </c>
      <c r="R102" s="94">
        <v>0.20269777820000001</v>
      </c>
      <c r="S102" s="94">
        <v>0.37276599259999998</v>
      </c>
      <c r="T102" s="94">
        <v>0.73147236569999996</v>
      </c>
      <c r="U102" s="96">
        <v>0.28187919459999999</v>
      </c>
      <c r="V102" s="94">
        <v>0.2083146303</v>
      </c>
      <c r="W102" s="94">
        <v>0.38142246769999999</v>
      </c>
      <c r="X102" s="94">
        <v>0.94806228979999996</v>
      </c>
      <c r="Y102" s="94">
        <v>0.69910631349999997</v>
      </c>
      <c r="Z102" s="94">
        <v>1.2856729914</v>
      </c>
      <c r="AA102" s="103">
        <v>28</v>
      </c>
      <c r="AB102" s="103">
        <v>157</v>
      </c>
      <c r="AC102" s="104">
        <v>0.1827491691</v>
      </c>
      <c r="AD102" s="94">
        <v>0.12593800150000001</v>
      </c>
      <c r="AE102" s="94">
        <v>0.26518809589999998</v>
      </c>
      <c r="AF102" s="94">
        <v>8.6466917000000004E-2</v>
      </c>
      <c r="AG102" s="96">
        <v>0.178343949</v>
      </c>
      <c r="AH102" s="94">
        <v>0.1231392226</v>
      </c>
      <c r="AI102" s="94">
        <v>0.2582975877</v>
      </c>
      <c r="AJ102" s="94">
        <v>0.72204761930000005</v>
      </c>
      <c r="AK102" s="94">
        <v>0.4975849389</v>
      </c>
      <c r="AL102" s="94">
        <v>1.0477663686000001</v>
      </c>
      <c r="AM102" s="94">
        <v>9.4322837500000006E-2</v>
      </c>
      <c r="AN102" s="94">
        <v>0.66483331580000005</v>
      </c>
      <c r="AO102" s="94">
        <v>0.41211544150000001</v>
      </c>
      <c r="AP102" s="94">
        <v>1.0725231166</v>
      </c>
      <c r="AQ102" s="94">
        <v>0.53820323430000006</v>
      </c>
      <c r="AR102" s="94">
        <v>0.87041308760000002</v>
      </c>
      <c r="AS102" s="94">
        <v>0.55950045429999995</v>
      </c>
      <c r="AT102" s="94">
        <v>1.354098888</v>
      </c>
      <c r="AU102" s="93" t="s">
        <v>28</v>
      </c>
      <c r="AV102" s="93" t="s">
        <v>28</v>
      </c>
      <c r="AW102" s="93" t="s">
        <v>28</v>
      </c>
      <c r="AX102" s="93" t="s">
        <v>28</v>
      </c>
      <c r="AY102" s="93" t="s">
        <v>28</v>
      </c>
      <c r="AZ102" s="93" t="s">
        <v>28</v>
      </c>
      <c r="BA102" s="93" t="s">
        <v>28</v>
      </c>
      <c r="BB102" s="93" t="s">
        <v>28</v>
      </c>
      <c r="BC102" s="105" t="s">
        <v>28</v>
      </c>
      <c r="BD102" s="106">
        <v>37</v>
      </c>
      <c r="BE102" s="106">
        <v>42</v>
      </c>
      <c r="BF102" s="106">
        <v>28</v>
      </c>
    </row>
    <row r="103" spans="1:93" x14ac:dyDescent="0.3">
      <c r="A103" s="9"/>
      <c r="B103" t="s">
        <v>110</v>
      </c>
      <c r="C103" s="93">
        <v>45</v>
      </c>
      <c r="D103" s="103">
        <v>139</v>
      </c>
      <c r="E103" s="104">
        <v>0.32474824899999999</v>
      </c>
      <c r="F103" s="94">
        <v>0.2418408863</v>
      </c>
      <c r="G103" s="94">
        <v>0.43607773220000001</v>
      </c>
      <c r="H103" s="94">
        <v>0.58902591209999999</v>
      </c>
      <c r="I103" s="96">
        <v>0.32374100719999999</v>
      </c>
      <c r="J103" s="94">
        <v>0.2417174919</v>
      </c>
      <c r="K103" s="94">
        <v>0.4335980773</v>
      </c>
      <c r="L103" s="94">
        <v>1.0846431339</v>
      </c>
      <c r="M103" s="94">
        <v>0.80773663169999999</v>
      </c>
      <c r="N103" s="94">
        <v>1.4564781166</v>
      </c>
      <c r="O103" s="103">
        <v>41</v>
      </c>
      <c r="P103" s="103">
        <v>179</v>
      </c>
      <c r="Q103" s="104">
        <v>0.22832068110000001</v>
      </c>
      <c r="R103" s="94">
        <v>0.16775072620000001</v>
      </c>
      <c r="S103" s="94">
        <v>0.31076070179999998</v>
      </c>
      <c r="T103" s="94">
        <v>0.1287589821</v>
      </c>
      <c r="U103" s="96">
        <v>0.22905027929999999</v>
      </c>
      <c r="V103" s="94">
        <v>0.16865354669999999</v>
      </c>
      <c r="W103" s="94">
        <v>0.31107576149999999</v>
      </c>
      <c r="X103" s="94">
        <v>0.78747991740000001</v>
      </c>
      <c r="Y103" s="94">
        <v>0.57857364209999995</v>
      </c>
      <c r="Z103" s="94">
        <v>1.0718162306000001</v>
      </c>
      <c r="AA103" s="103">
        <v>51</v>
      </c>
      <c r="AB103" s="103">
        <v>174</v>
      </c>
      <c r="AC103" s="104">
        <v>0.29508375689999999</v>
      </c>
      <c r="AD103" s="94">
        <v>0.22368310890000001</v>
      </c>
      <c r="AE103" s="94">
        <v>0.38927581090000002</v>
      </c>
      <c r="AF103" s="94">
        <v>0.27753827060000003</v>
      </c>
      <c r="AG103" s="96">
        <v>0.29310344830000001</v>
      </c>
      <c r="AH103" s="94">
        <v>0.22275572320000001</v>
      </c>
      <c r="AI103" s="94">
        <v>0.38566744850000001</v>
      </c>
      <c r="AJ103" s="94">
        <v>1.1658850499</v>
      </c>
      <c r="AK103" s="94">
        <v>0.88377888120000003</v>
      </c>
      <c r="AL103" s="94">
        <v>1.5380407682999999</v>
      </c>
      <c r="AM103" s="94">
        <v>0.22137737290000001</v>
      </c>
      <c r="AN103" s="94">
        <v>1.2924092355000001</v>
      </c>
      <c r="AO103" s="94">
        <v>0.85674847870000004</v>
      </c>
      <c r="AP103" s="94">
        <v>1.9496056000999999</v>
      </c>
      <c r="AQ103" s="94">
        <v>0.1027282514</v>
      </c>
      <c r="AR103" s="94">
        <v>0.70306978350000005</v>
      </c>
      <c r="AS103" s="94">
        <v>0.46049388340000003</v>
      </c>
      <c r="AT103" s="94">
        <v>1.0734282001</v>
      </c>
      <c r="AU103" s="93" t="s">
        <v>28</v>
      </c>
      <c r="AV103" s="93" t="s">
        <v>28</v>
      </c>
      <c r="AW103" s="93" t="s">
        <v>28</v>
      </c>
      <c r="AX103" s="93" t="s">
        <v>28</v>
      </c>
      <c r="AY103" s="93" t="s">
        <v>28</v>
      </c>
      <c r="AZ103" s="93" t="s">
        <v>28</v>
      </c>
      <c r="BA103" s="93" t="s">
        <v>28</v>
      </c>
      <c r="BB103" s="93" t="s">
        <v>28</v>
      </c>
      <c r="BC103" s="105" t="s">
        <v>28</v>
      </c>
      <c r="BD103" s="106">
        <v>45</v>
      </c>
      <c r="BE103" s="106">
        <v>41</v>
      </c>
      <c r="BF103" s="106">
        <v>51</v>
      </c>
    </row>
    <row r="104" spans="1:93" x14ac:dyDescent="0.3">
      <c r="A104" s="9"/>
      <c r="B104" t="s">
        <v>111</v>
      </c>
      <c r="C104" s="93">
        <v>32</v>
      </c>
      <c r="D104" s="103">
        <v>116</v>
      </c>
      <c r="E104" s="104">
        <v>0.2762747243</v>
      </c>
      <c r="F104" s="94">
        <v>0.19494881550000001</v>
      </c>
      <c r="G104" s="94">
        <v>0.3915269918</v>
      </c>
      <c r="H104" s="94">
        <v>0.65128094569999995</v>
      </c>
      <c r="I104" s="96">
        <v>0.27586206899999999</v>
      </c>
      <c r="J104" s="94">
        <v>0.1950829855</v>
      </c>
      <c r="K104" s="94">
        <v>0.39008979129999999</v>
      </c>
      <c r="L104" s="94">
        <v>0.92274395239999996</v>
      </c>
      <c r="M104" s="94">
        <v>0.65111942830000002</v>
      </c>
      <c r="N104" s="94">
        <v>1.3076808412000001</v>
      </c>
      <c r="O104" s="103">
        <v>42</v>
      </c>
      <c r="P104" s="103">
        <v>138</v>
      </c>
      <c r="Q104" s="104">
        <v>0.3043381308</v>
      </c>
      <c r="R104" s="94">
        <v>0.22441938240000001</v>
      </c>
      <c r="S104" s="94">
        <v>0.41271701620000001</v>
      </c>
      <c r="T104" s="94">
        <v>0.75514350720000001</v>
      </c>
      <c r="U104" s="96">
        <v>0.3043478261</v>
      </c>
      <c r="V104" s="94">
        <v>0.22491941970000001</v>
      </c>
      <c r="W104" s="94">
        <v>0.4118257079</v>
      </c>
      <c r="X104" s="94">
        <v>1.0496647300999999</v>
      </c>
      <c r="Y104" s="94">
        <v>0.77402430580000003</v>
      </c>
      <c r="Z104" s="94">
        <v>1.4234644022</v>
      </c>
      <c r="AA104" s="103">
        <v>43</v>
      </c>
      <c r="AB104" s="103">
        <v>174</v>
      </c>
      <c r="AC104" s="104">
        <v>0.25389509030000001</v>
      </c>
      <c r="AD104" s="94">
        <v>0.18785057729999999</v>
      </c>
      <c r="AE104" s="94">
        <v>0.34315953560000001</v>
      </c>
      <c r="AF104" s="94">
        <v>0.98368981570000003</v>
      </c>
      <c r="AG104" s="96">
        <v>0.24712643679999999</v>
      </c>
      <c r="AH104" s="94">
        <v>0.18327878149999999</v>
      </c>
      <c r="AI104" s="94">
        <v>0.33321629079999998</v>
      </c>
      <c r="AJ104" s="94">
        <v>1.0031473541</v>
      </c>
      <c r="AK104" s="94">
        <v>0.74220344069999999</v>
      </c>
      <c r="AL104" s="94">
        <v>1.3558339383</v>
      </c>
      <c r="AM104" s="94">
        <v>0.40355861339999999</v>
      </c>
      <c r="AN104" s="94">
        <v>0.83425330099999995</v>
      </c>
      <c r="AO104" s="94">
        <v>0.54528813070000004</v>
      </c>
      <c r="AP104" s="94">
        <v>1.2763501184999999</v>
      </c>
      <c r="AQ104" s="94">
        <v>0.68012475299999997</v>
      </c>
      <c r="AR104" s="94">
        <v>1.1015779006999999</v>
      </c>
      <c r="AS104" s="94">
        <v>0.69547684480000005</v>
      </c>
      <c r="AT104" s="94">
        <v>1.7448084436</v>
      </c>
      <c r="AU104" s="93" t="s">
        <v>28</v>
      </c>
      <c r="AV104" s="93" t="s">
        <v>28</v>
      </c>
      <c r="AW104" s="93" t="s">
        <v>28</v>
      </c>
      <c r="AX104" s="93" t="s">
        <v>28</v>
      </c>
      <c r="AY104" s="93" t="s">
        <v>28</v>
      </c>
      <c r="AZ104" s="93" t="s">
        <v>28</v>
      </c>
      <c r="BA104" s="93" t="s">
        <v>28</v>
      </c>
      <c r="BB104" s="93" t="s">
        <v>28</v>
      </c>
      <c r="BC104" s="105" t="s">
        <v>28</v>
      </c>
      <c r="BD104" s="106">
        <v>32</v>
      </c>
      <c r="BE104" s="106">
        <v>42</v>
      </c>
      <c r="BF104" s="106">
        <v>43</v>
      </c>
    </row>
    <row r="105" spans="1:93" x14ac:dyDescent="0.3">
      <c r="A105" s="9"/>
      <c r="B105" s="3" t="s">
        <v>167</v>
      </c>
      <c r="C105" s="99" t="s">
        <v>28</v>
      </c>
      <c r="D105" s="100" t="s">
        <v>28</v>
      </c>
      <c r="E105" s="95" t="s">
        <v>28</v>
      </c>
      <c r="F105" s="101" t="s">
        <v>28</v>
      </c>
      <c r="G105" s="101" t="s">
        <v>28</v>
      </c>
      <c r="H105" s="101" t="s">
        <v>28</v>
      </c>
      <c r="I105" s="102" t="s">
        <v>28</v>
      </c>
      <c r="J105" s="101" t="s">
        <v>28</v>
      </c>
      <c r="K105" s="101" t="s">
        <v>28</v>
      </c>
      <c r="L105" s="101" t="s">
        <v>28</v>
      </c>
      <c r="M105" s="101" t="s">
        <v>28</v>
      </c>
      <c r="N105" s="101" t="s">
        <v>28</v>
      </c>
      <c r="O105" s="100" t="s">
        <v>28</v>
      </c>
      <c r="P105" s="100" t="s">
        <v>28</v>
      </c>
      <c r="Q105" s="95" t="s">
        <v>28</v>
      </c>
      <c r="R105" s="101" t="s">
        <v>28</v>
      </c>
      <c r="S105" s="101" t="s">
        <v>28</v>
      </c>
      <c r="T105" s="101" t="s">
        <v>28</v>
      </c>
      <c r="U105" s="102" t="s">
        <v>28</v>
      </c>
      <c r="V105" s="101" t="s">
        <v>28</v>
      </c>
      <c r="W105" s="101" t="s">
        <v>28</v>
      </c>
      <c r="X105" s="101" t="s">
        <v>28</v>
      </c>
      <c r="Y105" s="101" t="s">
        <v>28</v>
      </c>
      <c r="Z105" s="101" t="s">
        <v>28</v>
      </c>
      <c r="AA105" s="100" t="s">
        <v>28</v>
      </c>
      <c r="AB105" s="100" t="s">
        <v>28</v>
      </c>
      <c r="AC105" s="95" t="s">
        <v>28</v>
      </c>
      <c r="AD105" s="101" t="s">
        <v>28</v>
      </c>
      <c r="AE105" s="101" t="s">
        <v>28</v>
      </c>
      <c r="AF105" s="101" t="s">
        <v>28</v>
      </c>
      <c r="AG105" s="102" t="s">
        <v>28</v>
      </c>
      <c r="AH105" s="101" t="s">
        <v>28</v>
      </c>
      <c r="AI105" s="101" t="s">
        <v>28</v>
      </c>
      <c r="AJ105" s="101" t="s">
        <v>28</v>
      </c>
      <c r="AK105" s="101" t="s">
        <v>28</v>
      </c>
      <c r="AL105" s="101" t="s">
        <v>28</v>
      </c>
      <c r="AM105" s="101" t="s">
        <v>28</v>
      </c>
      <c r="AN105" s="101" t="s">
        <v>28</v>
      </c>
      <c r="AO105" s="101" t="s">
        <v>28</v>
      </c>
      <c r="AP105" s="101" t="s">
        <v>28</v>
      </c>
      <c r="AQ105" s="101" t="s">
        <v>28</v>
      </c>
      <c r="AR105" s="101" t="s">
        <v>28</v>
      </c>
      <c r="AS105" s="101" t="s">
        <v>28</v>
      </c>
      <c r="AT105" s="101" t="s">
        <v>28</v>
      </c>
      <c r="AU105" s="99" t="s">
        <v>28</v>
      </c>
      <c r="AV105" s="99" t="s">
        <v>28</v>
      </c>
      <c r="AW105" s="99" t="s">
        <v>28</v>
      </c>
      <c r="AX105" s="99" t="s">
        <v>28</v>
      </c>
      <c r="AY105" s="99" t="s">
        <v>28</v>
      </c>
      <c r="AZ105" s="99" t="s">
        <v>420</v>
      </c>
      <c r="BA105" s="99" t="s">
        <v>420</v>
      </c>
      <c r="BB105" s="99" t="s">
        <v>420</v>
      </c>
      <c r="BC105" s="97" t="s">
        <v>421</v>
      </c>
      <c r="BD105" s="98" t="s">
        <v>28</v>
      </c>
      <c r="BE105" s="98" t="s">
        <v>28</v>
      </c>
      <c r="BF105" s="98" t="s">
        <v>28</v>
      </c>
      <c r="CO105" s="4"/>
    </row>
    <row r="106" spans="1:93" x14ac:dyDescent="0.3">
      <c r="A106" s="9"/>
      <c r="B106" t="s">
        <v>115</v>
      </c>
      <c r="C106" s="93">
        <v>93</v>
      </c>
      <c r="D106" s="103">
        <v>247</v>
      </c>
      <c r="E106" s="104">
        <v>0.37214254810000003</v>
      </c>
      <c r="F106" s="94">
        <v>0.30258476890000002</v>
      </c>
      <c r="G106" s="94">
        <v>0.457690176</v>
      </c>
      <c r="H106" s="94">
        <v>3.9397348700000001E-2</v>
      </c>
      <c r="I106" s="96">
        <v>0.37651821860000001</v>
      </c>
      <c r="J106" s="94">
        <v>0.30727024520000001</v>
      </c>
      <c r="K106" s="94">
        <v>0.46137226479999999</v>
      </c>
      <c r="L106" s="94">
        <v>1.2429377554000001</v>
      </c>
      <c r="M106" s="94">
        <v>1.0106182036</v>
      </c>
      <c r="N106" s="94">
        <v>1.5286626129000001</v>
      </c>
      <c r="O106" s="103">
        <v>90</v>
      </c>
      <c r="P106" s="103">
        <v>288</v>
      </c>
      <c r="Q106" s="104">
        <v>0.31535466099999998</v>
      </c>
      <c r="R106" s="94">
        <v>0.25567052839999999</v>
      </c>
      <c r="S106" s="94">
        <v>0.388971552</v>
      </c>
      <c r="T106" s="94">
        <v>0.43246748889999997</v>
      </c>
      <c r="U106" s="96">
        <v>0.3125</v>
      </c>
      <c r="V106" s="94">
        <v>0.25417070930000002</v>
      </c>
      <c r="W106" s="94">
        <v>0.38421520040000001</v>
      </c>
      <c r="X106" s="94">
        <v>1.0876608338</v>
      </c>
      <c r="Y106" s="94">
        <v>0.8818097667</v>
      </c>
      <c r="Z106" s="94">
        <v>1.3415660997000001</v>
      </c>
      <c r="AA106" s="103">
        <v>75</v>
      </c>
      <c r="AB106" s="103">
        <v>249</v>
      </c>
      <c r="AC106" s="104">
        <v>0.30581929140000003</v>
      </c>
      <c r="AD106" s="94">
        <v>0.24312034900000001</v>
      </c>
      <c r="AE106" s="94">
        <v>0.3846878279</v>
      </c>
      <c r="AF106" s="94">
        <v>0.10601484059999999</v>
      </c>
      <c r="AG106" s="96">
        <v>0.30120481929999998</v>
      </c>
      <c r="AH106" s="94">
        <v>0.24020034579999999</v>
      </c>
      <c r="AI106" s="94">
        <v>0.37770280000000001</v>
      </c>
      <c r="AJ106" s="94">
        <v>1.2083014785999999</v>
      </c>
      <c r="AK106" s="94">
        <v>0.96057601820000005</v>
      </c>
      <c r="AL106" s="94">
        <v>1.5199135054999999</v>
      </c>
      <c r="AM106" s="94">
        <v>0.84431393779999997</v>
      </c>
      <c r="AN106" s="94">
        <v>0.96976302930000002</v>
      </c>
      <c r="AO106" s="94">
        <v>0.71380781130000004</v>
      </c>
      <c r="AP106" s="94">
        <v>1.3174979571000001</v>
      </c>
      <c r="AQ106" s="94">
        <v>0.26283399590000001</v>
      </c>
      <c r="AR106" s="94">
        <v>0.84740286369999995</v>
      </c>
      <c r="AS106" s="94">
        <v>0.63418783649999999</v>
      </c>
      <c r="AT106" s="94">
        <v>1.1323011449</v>
      </c>
      <c r="AU106" s="93" t="s">
        <v>28</v>
      </c>
      <c r="AV106" s="93" t="s">
        <v>28</v>
      </c>
      <c r="AW106" s="93" t="s">
        <v>28</v>
      </c>
      <c r="AX106" s="93" t="s">
        <v>28</v>
      </c>
      <c r="AY106" s="93" t="s">
        <v>28</v>
      </c>
      <c r="AZ106" s="93" t="s">
        <v>28</v>
      </c>
      <c r="BA106" s="93" t="s">
        <v>28</v>
      </c>
      <c r="BB106" s="93" t="s">
        <v>28</v>
      </c>
      <c r="BC106" s="105" t="s">
        <v>28</v>
      </c>
      <c r="BD106" s="106">
        <v>93</v>
      </c>
      <c r="BE106" s="106">
        <v>90</v>
      </c>
      <c r="BF106" s="106">
        <v>75</v>
      </c>
    </row>
    <row r="107" spans="1:93" x14ac:dyDescent="0.3">
      <c r="A107" s="9"/>
      <c r="B107" t="s">
        <v>116</v>
      </c>
      <c r="C107" s="93">
        <v>99</v>
      </c>
      <c r="D107" s="103">
        <v>249</v>
      </c>
      <c r="E107" s="104">
        <v>0.38627307160000002</v>
      </c>
      <c r="F107" s="94">
        <v>0.31600953710000002</v>
      </c>
      <c r="G107" s="94">
        <v>0.47215943939999999</v>
      </c>
      <c r="H107" s="94">
        <v>1.2887721499999999E-2</v>
      </c>
      <c r="I107" s="96">
        <v>0.39759036139999998</v>
      </c>
      <c r="J107" s="94">
        <v>0.32650277259999999</v>
      </c>
      <c r="K107" s="94">
        <v>0.4841554461</v>
      </c>
      <c r="L107" s="94">
        <v>1.2901330069000001</v>
      </c>
      <c r="M107" s="94">
        <v>1.0554562671000001</v>
      </c>
      <c r="N107" s="94">
        <v>1.576989239</v>
      </c>
      <c r="O107" s="103">
        <v>105</v>
      </c>
      <c r="P107" s="103">
        <v>283</v>
      </c>
      <c r="Q107" s="104">
        <v>0.36475029819999999</v>
      </c>
      <c r="R107" s="94">
        <v>0.3002150536</v>
      </c>
      <c r="S107" s="94">
        <v>0.44315825749999999</v>
      </c>
      <c r="T107" s="94">
        <v>2.0856993399999999E-2</v>
      </c>
      <c r="U107" s="96">
        <v>0.37102473499999999</v>
      </c>
      <c r="V107" s="94">
        <v>0.30643198799999999</v>
      </c>
      <c r="W107" s="94">
        <v>0.44923297620000002</v>
      </c>
      <c r="X107" s="94">
        <v>1.2580267949999999</v>
      </c>
      <c r="Y107" s="94">
        <v>1.0354442026999999</v>
      </c>
      <c r="Z107" s="94">
        <v>1.5284564950999999</v>
      </c>
      <c r="AA107" s="103">
        <v>86</v>
      </c>
      <c r="AB107" s="103">
        <v>281</v>
      </c>
      <c r="AC107" s="104">
        <v>0.30207506740000001</v>
      </c>
      <c r="AD107" s="94">
        <v>0.2437069818</v>
      </c>
      <c r="AE107" s="94">
        <v>0.3744223726</v>
      </c>
      <c r="AF107" s="94">
        <v>0.1063546375</v>
      </c>
      <c r="AG107" s="96">
        <v>0.30604982209999998</v>
      </c>
      <c r="AH107" s="94">
        <v>0.2477448917</v>
      </c>
      <c r="AI107" s="94">
        <v>0.37807638719999997</v>
      </c>
      <c r="AJ107" s="94">
        <v>1.1935079339000001</v>
      </c>
      <c r="AK107" s="94">
        <v>0.96289382239999999</v>
      </c>
      <c r="AL107" s="94">
        <v>1.4793543742999999</v>
      </c>
      <c r="AM107" s="94">
        <v>0.19485815549999999</v>
      </c>
      <c r="AN107" s="94">
        <v>0.82816948720000005</v>
      </c>
      <c r="AO107" s="94">
        <v>0.62276185470000001</v>
      </c>
      <c r="AP107" s="94">
        <v>1.1013274083</v>
      </c>
      <c r="AQ107" s="94">
        <v>0.68236077819999996</v>
      </c>
      <c r="AR107" s="94">
        <v>0.94428093749999997</v>
      </c>
      <c r="AS107" s="94">
        <v>0.71755494509999995</v>
      </c>
      <c r="AT107" s="94">
        <v>1.242645591</v>
      </c>
      <c r="AU107" s="93" t="s">
        <v>28</v>
      </c>
      <c r="AV107" s="93" t="s">
        <v>28</v>
      </c>
      <c r="AW107" s="93" t="s">
        <v>28</v>
      </c>
      <c r="AX107" s="93" t="s">
        <v>28</v>
      </c>
      <c r="AY107" s="93" t="s">
        <v>28</v>
      </c>
      <c r="AZ107" s="93" t="s">
        <v>28</v>
      </c>
      <c r="BA107" s="93" t="s">
        <v>28</v>
      </c>
      <c r="BB107" s="93" t="s">
        <v>28</v>
      </c>
      <c r="BC107" s="105" t="s">
        <v>28</v>
      </c>
      <c r="BD107" s="106">
        <v>99</v>
      </c>
      <c r="BE107" s="106">
        <v>105</v>
      </c>
      <c r="BF107" s="106">
        <v>86</v>
      </c>
    </row>
    <row r="108" spans="1:93" x14ac:dyDescent="0.3">
      <c r="A108" s="9"/>
      <c r="B108" t="s">
        <v>117</v>
      </c>
      <c r="C108" s="93">
        <v>78</v>
      </c>
      <c r="D108" s="103">
        <v>211</v>
      </c>
      <c r="E108" s="104">
        <v>0.35857706099999997</v>
      </c>
      <c r="F108" s="94">
        <v>0.28624347100000003</v>
      </c>
      <c r="G108" s="94">
        <v>0.44918931509999999</v>
      </c>
      <c r="H108" s="94">
        <v>0.116677513</v>
      </c>
      <c r="I108" s="96">
        <v>0.36966824640000001</v>
      </c>
      <c r="J108" s="94">
        <v>0.29609600749999998</v>
      </c>
      <c r="K108" s="94">
        <v>0.46152129359999999</v>
      </c>
      <c r="L108" s="94">
        <v>1.1976296974</v>
      </c>
      <c r="M108" s="94">
        <v>0.95603907450000003</v>
      </c>
      <c r="N108" s="94">
        <v>1.5002701567000001</v>
      </c>
      <c r="O108" s="103">
        <v>80</v>
      </c>
      <c r="P108" s="103">
        <v>245</v>
      </c>
      <c r="Q108" s="104">
        <v>0.32474503599999999</v>
      </c>
      <c r="R108" s="94">
        <v>0.26005746089999998</v>
      </c>
      <c r="S108" s="94">
        <v>0.40552321800000002</v>
      </c>
      <c r="T108" s="94">
        <v>0.31716471959999998</v>
      </c>
      <c r="U108" s="96">
        <v>0.32653061220000001</v>
      </c>
      <c r="V108" s="94">
        <v>0.26227486789999999</v>
      </c>
      <c r="W108" s="94">
        <v>0.40652862239999998</v>
      </c>
      <c r="X108" s="94">
        <v>1.1200483149</v>
      </c>
      <c r="Y108" s="94">
        <v>0.89694033340000001</v>
      </c>
      <c r="Z108" s="94">
        <v>1.3986529325999999</v>
      </c>
      <c r="AA108" s="103">
        <v>65</v>
      </c>
      <c r="AB108" s="103">
        <v>226</v>
      </c>
      <c r="AC108" s="104">
        <v>0.29208735409999997</v>
      </c>
      <c r="AD108" s="94">
        <v>0.22838736630000001</v>
      </c>
      <c r="AE108" s="94">
        <v>0.37355403590000003</v>
      </c>
      <c r="AF108" s="94">
        <v>0.25367528249999999</v>
      </c>
      <c r="AG108" s="96">
        <v>0.2876106195</v>
      </c>
      <c r="AH108" s="94">
        <v>0.22554144579999999</v>
      </c>
      <c r="AI108" s="94">
        <v>0.36676127600000002</v>
      </c>
      <c r="AJ108" s="94">
        <v>1.1540461699</v>
      </c>
      <c r="AK108" s="94">
        <v>0.90236554790000001</v>
      </c>
      <c r="AL108" s="94">
        <v>1.4759235491</v>
      </c>
      <c r="AM108" s="94">
        <v>0.52563831750000001</v>
      </c>
      <c r="AN108" s="94">
        <v>0.89943593200000005</v>
      </c>
      <c r="AO108" s="94">
        <v>0.64837263649999999</v>
      </c>
      <c r="AP108" s="94">
        <v>1.2477161285</v>
      </c>
      <c r="AQ108" s="94">
        <v>0.533457717</v>
      </c>
      <c r="AR108" s="94">
        <v>0.90564922120000002</v>
      </c>
      <c r="AS108" s="94">
        <v>0.66297708710000003</v>
      </c>
      <c r="AT108" s="94">
        <v>1.2371475995000001</v>
      </c>
      <c r="AU108" s="93" t="s">
        <v>28</v>
      </c>
      <c r="AV108" s="93" t="s">
        <v>28</v>
      </c>
      <c r="AW108" s="93" t="s">
        <v>28</v>
      </c>
      <c r="AX108" s="93" t="s">
        <v>28</v>
      </c>
      <c r="AY108" s="93" t="s">
        <v>28</v>
      </c>
      <c r="AZ108" s="93" t="s">
        <v>28</v>
      </c>
      <c r="BA108" s="93" t="s">
        <v>28</v>
      </c>
      <c r="BB108" s="93" t="s">
        <v>28</v>
      </c>
      <c r="BC108" s="105" t="s">
        <v>28</v>
      </c>
      <c r="BD108" s="106">
        <v>78</v>
      </c>
      <c r="BE108" s="106">
        <v>80</v>
      </c>
      <c r="BF108" s="106">
        <v>65</v>
      </c>
    </row>
    <row r="109" spans="1:93" x14ac:dyDescent="0.3">
      <c r="A109" s="9"/>
      <c r="B109" t="s">
        <v>118</v>
      </c>
      <c r="C109" s="93">
        <v>60</v>
      </c>
      <c r="D109" s="103">
        <v>145</v>
      </c>
      <c r="E109" s="104">
        <v>0.3861251765</v>
      </c>
      <c r="F109" s="94">
        <v>0.29888360629999999</v>
      </c>
      <c r="G109" s="94">
        <v>0.49883181560000001</v>
      </c>
      <c r="H109" s="94">
        <v>5.1581564900000001E-2</v>
      </c>
      <c r="I109" s="96">
        <v>0.41379310339999997</v>
      </c>
      <c r="J109" s="94">
        <v>0.3212873315</v>
      </c>
      <c r="K109" s="94">
        <v>0.53293334560000005</v>
      </c>
      <c r="L109" s="94">
        <v>1.2896390445999999</v>
      </c>
      <c r="M109" s="94">
        <v>0.99825650290000001</v>
      </c>
      <c r="N109" s="94">
        <v>1.6660736598999999</v>
      </c>
      <c r="O109" s="103">
        <v>68</v>
      </c>
      <c r="P109" s="103">
        <v>168</v>
      </c>
      <c r="Q109" s="104">
        <v>0.38443569430000002</v>
      </c>
      <c r="R109" s="94">
        <v>0.30224839419999999</v>
      </c>
      <c r="S109" s="94">
        <v>0.4889713423</v>
      </c>
      <c r="T109" s="94">
        <v>2.15169586E-2</v>
      </c>
      <c r="U109" s="96">
        <v>0.40476190480000002</v>
      </c>
      <c r="V109" s="94">
        <v>0.31913635600000001</v>
      </c>
      <c r="W109" s="94">
        <v>0.51336112749999996</v>
      </c>
      <c r="X109" s="94">
        <v>1.325921889</v>
      </c>
      <c r="Y109" s="94">
        <v>1.0424572113999999</v>
      </c>
      <c r="Z109" s="94">
        <v>1.6864662036</v>
      </c>
      <c r="AA109" s="103">
        <v>59</v>
      </c>
      <c r="AB109" s="103">
        <v>170</v>
      </c>
      <c r="AC109" s="104">
        <v>0.33613244799999997</v>
      </c>
      <c r="AD109" s="94">
        <v>0.25968790359999999</v>
      </c>
      <c r="AE109" s="94">
        <v>0.4350800366</v>
      </c>
      <c r="AF109" s="94">
        <v>3.1146526399999999E-2</v>
      </c>
      <c r="AG109" s="96">
        <v>0.3470588235</v>
      </c>
      <c r="AH109" s="94">
        <v>0.26889708130000001</v>
      </c>
      <c r="AI109" s="94">
        <v>0.44794025430000001</v>
      </c>
      <c r="AJ109" s="94">
        <v>1.3280696977999999</v>
      </c>
      <c r="AK109" s="94">
        <v>1.0260349386000001</v>
      </c>
      <c r="AL109" s="94">
        <v>1.7190146804999999</v>
      </c>
      <c r="AM109" s="94">
        <v>0.45046026430000002</v>
      </c>
      <c r="AN109" s="94">
        <v>0.87435285780000005</v>
      </c>
      <c r="AO109" s="94">
        <v>0.61693030660000003</v>
      </c>
      <c r="AP109" s="94">
        <v>1.2391884657000001</v>
      </c>
      <c r="AQ109" s="94">
        <v>0.98024941860000003</v>
      </c>
      <c r="AR109" s="94">
        <v>0.99562452189999995</v>
      </c>
      <c r="AS109" s="94">
        <v>0.70359360839999996</v>
      </c>
      <c r="AT109" s="94">
        <v>1.4088646867000001</v>
      </c>
      <c r="AU109" s="93" t="s">
        <v>28</v>
      </c>
      <c r="AV109" s="93" t="s">
        <v>28</v>
      </c>
      <c r="AW109" s="93" t="s">
        <v>28</v>
      </c>
      <c r="AX109" s="93" t="s">
        <v>28</v>
      </c>
      <c r="AY109" s="93" t="s">
        <v>28</v>
      </c>
      <c r="AZ109" s="93" t="s">
        <v>28</v>
      </c>
      <c r="BA109" s="93" t="s">
        <v>28</v>
      </c>
      <c r="BB109" s="93" t="s">
        <v>28</v>
      </c>
      <c r="BC109" s="105" t="s">
        <v>28</v>
      </c>
      <c r="BD109" s="106">
        <v>60</v>
      </c>
      <c r="BE109" s="106">
        <v>68</v>
      </c>
      <c r="BF109" s="106">
        <v>59</v>
      </c>
      <c r="CO109" s="4"/>
    </row>
    <row r="110" spans="1:93" s="3" customFormat="1" x14ac:dyDescent="0.3">
      <c r="A110" s="9" t="s">
        <v>231</v>
      </c>
      <c r="B110" s="3" t="s">
        <v>200</v>
      </c>
      <c r="C110" s="99">
        <v>183</v>
      </c>
      <c r="D110" s="100">
        <v>520</v>
      </c>
      <c r="E110" s="95">
        <v>0.3413577753</v>
      </c>
      <c r="F110" s="101">
        <v>0.29381173109999997</v>
      </c>
      <c r="G110" s="101">
        <v>0.39659795180000001</v>
      </c>
      <c r="H110" s="101">
        <v>8.6226424100000004E-2</v>
      </c>
      <c r="I110" s="102">
        <v>0.35192307690000002</v>
      </c>
      <c r="J110" s="101">
        <v>0.30445640670000002</v>
      </c>
      <c r="K110" s="101">
        <v>0.40679009980000003</v>
      </c>
      <c r="L110" s="101">
        <v>1.1403040836</v>
      </c>
      <c r="M110" s="101">
        <v>0.98147674100000004</v>
      </c>
      <c r="N110" s="101">
        <v>1.3248336398</v>
      </c>
      <c r="O110" s="100">
        <v>205</v>
      </c>
      <c r="P110" s="100">
        <v>582</v>
      </c>
      <c r="Q110" s="95">
        <v>0.34233961429999998</v>
      </c>
      <c r="R110" s="101">
        <v>0.29712120980000001</v>
      </c>
      <c r="S110" s="101">
        <v>0.39443973580000002</v>
      </c>
      <c r="T110" s="101">
        <v>2.1441289200000001E-2</v>
      </c>
      <c r="U110" s="102">
        <v>0.35223367700000002</v>
      </c>
      <c r="V110" s="101">
        <v>0.3071711204</v>
      </c>
      <c r="W110" s="101">
        <v>0.4039069917</v>
      </c>
      <c r="X110" s="101">
        <v>1.1808673471</v>
      </c>
      <c r="Y110" s="101">
        <v>1.0248908399000001</v>
      </c>
      <c r="Z110" s="101">
        <v>1.360581671</v>
      </c>
      <c r="AA110" s="100">
        <v>201</v>
      </c>
      <c r="AB110" s="100">
        <v>691</v>
      </c>
      <c r="AC110" s="95">
        <v>0.28771948050000001</v>
      </c>
      <c r="AD110" s="101">
        <v>0.2493121724</v>
      </c>
      <c r="AE110" s="101">
        <v>0.33204355260000001</v>
      </c>
      <c r="AF110" s="101">
        <v>7.9468586300000005E-2</v>
      </c>
      <c r="AG110" s="102">
        <v>0.2908827786</v>
      </c>
      <c r="AH110" s="101">
        <v>0.2533254848</v>
      </c>
      <c r="AI110" s="101">
        <v>0.33400820669999998</v>
      </c>
      <c r="AJ110" s="101">
        <v>1.1367885658000001</v>
      </c>
      <c r="AK110" s="101">
        <v>0.98504010379999996</v>
      </c>
      <c r="AL110" s="101">
        <v>1.3119143458</v>
      </c>
      <c r="AM110" s="101">
        <v>7.9956218300000007E-2</v>
      </c>
      <c r="AN110" s="101">
        <v>0.84045044300000005</v>
      </c>
      <c r="AO110" s="101">
        <v>0.69185108070000001</v>
      </c>
      <c r="AP110" s="101">
        <v>1.0209667468000001</v>
      </c>
      <c r="AQ110" s="101">
        <v>0.97746929670000005</v>
      </c>
      <c r="AR110" s="101">
        <v>1.0028762753</v>
      </c>
      <c r="AS110" s="101">
        <v>0.821639868</v>
      </c>
      <c r="AT110" s="101">
        <v>1.2240896077000001</v>
      </c>
      <c r="AU110" s="99" t="s">
        <v>28</v>
      </c>
      <c r="AV110" s="99" t="s">
        <v>28</v>
      </c>
      <c r="AW110" s="99" t="s">
        <v>28</v>
      </c>
      <c r="AX110" s="99" t="s">
        <v>28</v>
      </c>
      <c r="AY110" s="99" t="s">
        <v>28</v>
      </c>
      <c r="AZ110" s="99" t="s">
        <v>28</v>
      </c>
      <c r="BA110" s="99" t="s">
        <v>28</v>
      </c>
      <c r="BB110" s="99" t="s">
        <v>28</v>
      </c>
      <c r="BC110" s="97" t="s">
        <v>28</v>
      </c>
      <c r="BD110" s="98">
        <v>183</v>
      </c>
      <c r="BE110" s="98">
        <v>205</v>
      </c>
      <c r="BF110" s="98">
        <v>201</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201</v>
      </c>
      <c r="C111" s="93">
        <v>77</v>
      </c>
      <c r="D111" s="103">
        <v>193</v>
      </c>
      <c r="E111" s="104">
        <v>0.3933323024</v>
      </c>
      <c r="F111" s="94">
        <v>0.31354520349999998</v>
      </c>
      <c r="G111" s="94">
        <v>0.49342263380000001</v>
      </c>
      <c r="H111" s="94">
        <v>1.82601355E-2</v>
      </c>
      <c r="I111" s="96">
        <v>0.39896373060000001</v>
      </c>
      <c r="J111" s="94">
        <v>0.31910234640000001</v>
      </c>
      <c r="K111" s="94">
        <v>0.49881193330000001</v>
      </c>
      <c r="L111" s="94">
        <v>1.313924753</v>
      </c>
      <c r="M111" s="94">
        <v>1.0473963148000001</v>
      </c>
      <c r="N111" s="94">
        <v>1.6482760461999999</v>
      </c>
      <c r="O111" s="103">
        <v>74</v>
      </c>
      <c r="P111" s="103">
        <v>222</v>
      </c>
      <c r="Q111" s="104">
        <v>0.32386873430000002</v>
      </c>
      <c r="R111" s="94">
        <v>0.25713353820000001</v>
      </c>
      <c r="S111" s="94">
        <v>0.40792406069999998</v>
      </c>
      <c r="T111" s="94">
        <v>0.34669555730000001</v>
      </c>
      <c r="U111" s="96">
        <v>0.33333333329999998</v>
      </c>
      <c r="V111" s="94">
        <v>0.26541690210000002</v>
      </c>
      <c r="W111" s="94">
        <v>0.41862861880000002</v>
      </c>
      <c r="X111" s="94">
        <v>1.1171538352999999</v>
      </c>
      <c r="Y111" s="94">
        <v>0.88695723900000001</v>
      </c>
      <c r="Z111" s="94">
        <v>1.4070945438</v>
      </c>
      <c r="AA111" s="103">
        <v>80</v>
      </c>
      <c r="AB111" s="103">
        <v>263</v>
      </c>
      <c r="AC111" s="104">
        <v>0.30168887230000002</v>
      </c>
      <c r="AD111" s="94">
        <v>0.24154557669999999</v>
      </c>
      <c r="AE111" s="94">
        <v>0.37680746180000002</v>
      </c>
      <c r="AF111" s="94">
        <v>0.12159558920000001</v>
      </c>
      <c r="AG111" s="96">
        <v>0.30418250949999998</v>
      </c>
      <c r="AH111" s="94">
        <v>0.2443244967</v>
      </c>
      <c r="AI111" s="94">
        <v>0.37870537069999999</v>
      </c>
      <c r="AJ111" s="94">
        <v>1.1919820649999999</v>
      </c>
      <c r="AK111" s="94">
        <v>0.9543540439</v>
      </c>
      <c r="AL111" s="94">
        <v>1.4887779355999999</v>
      </c>
      <c r="AM111" s="94">
        <v>0.66005866329999996</v>
      </c>
      <c r="AN111" s="94">
        <v>0.93151589020000003</v>
      </c>
      <c r="AO111" s="94">
        <v>0.67904267650000005</v>
      </c>
      <c r="AP111" s="94">
        <v>1.2778605583</v>
      </c>
      <c r="AQ111" s="94">
        <v>0.23261801209999999</v>
      </c>
      <c r="AR111" s="94">
        <v>0.82339724530000002</v>
      </c>
      <c r="AS111" s="94">
        <v>0.59846643470000005</v>
      </c>
      <c r="AT111" s="94">
        <v>1.132867249</v>
      </c>
      <c r="AU111" s="93" t="s">
        <v>28</v>
      </c>
      <c r="AV111" s="93" t="s">
        <v>28</v>
      </c>
      <c r="AW111" s="93" t="s">
        <v>28</v>
      </c>
      <c r="AX111" s="93" t="s">
        <v>28</v>
      </c>
      <c r="AY111" s="93" t="s">
        <v>28</v>
      </c>
      <c r="AZ111" s="93" t="s">
        <v>28</v>
      </c>
      <c r="BA111" s="93" t="s">
        <v>28</v>
      </c>
      <c r="BB111" s="93" t="s">
        <v>28</v>
      </c>
      <c r="BC111" s="105" t="s">
        <v>28</v>
      </c>
      <c r="BD111" s="106">
        <v>77</v>
      </c>
      <c r="BE111" s="106">
        <v>74</v>
      </c>
      <c r="BF111" s="106">
        <v>80</v>
      </c>
    </row>
    <row r="112" spans="1:93" x14ac:dyDescent="0.3">
      <c r="A112" s="9"/>
      <c r="B112" t="s">
        <v>202</v>
      </c>
      <c r="C112" s="93">
        <v>151</v>
      </c>
      <c r="D112" s="103">
        <v>456</v>
      </c>
      <c r="E112" s="104">
        <v>0.31611592929999999</v>
      </c>
      <c r="F112" s="94">
        <v>0.26825301029999998</v>
      </c>
      <c r="G112" s="94">
        <v>0.37251876750000001</v>
      </c>
      <c r="H112" s="94">
        <v>0.51549995969999995</v>
      </c>
      <c r="I112" s="96">
        <v>0.33114035089999999</v>
      </c>
      <c r="J112" s="94">
        <v>0.28232042909999999</v>
      </c>
      <c r="K112" s="94">
        <v>0.38840239910000002</v>
      </c>
      <c r="L112" s="94">
        <v>1.0559838128000001</v>
      </c>
      <c r="M112" s="94">
        <v>0.89609795120000002</v>
      </c>
      <c r="N112" s="94">
        <v>1.2443972351000001</v>
      </c>
      <c r="O112" s="103">
        <v>180</v>
      </c>
      <c r="P112" s="103">
        <v>564</v>
      </c>
      <c r="Q112" s="104">
        <v>0.3050623563</v>
      </c>
      <c r="R112" s="94">
        <v>0.2624100707</v>
      </c>
      <c r="S112" s="94">
        <v>0.35464736920000001</v>
      </c>
      <c r="T112" s="94">
        <v>0.50719867630000004</v>
      </c>
      <c r="U112" s="96">
        <v>0.31914893620000001</v>
      </c>
      <c r="V112" s="94">
        <v>0.27577099370000002</v>
      </c>
      <c r="W112" s="94">
        <v>0.36935009769999999</v>
      </c>
      <c r="X112" s="94">
        <v>1.0522830557</v>
      </c>
      <c r="Y112" s="94">
        <v>0.90515812689999997</v>
      </c>
      <c r="Z112" s="94">
        <v>1.223321756</v>
      </c>
      <c r="AA112" s="103">
        <v>230</v>
      </c>
      <c r="AB112" s="103">
        <v>692</v>
      </c>
      <c r="AC112" s="104">
        <v>0.32366663610000002</v>
      </c>
      <c r="AD112" s="94">
        <v>0.28289282970000001</v>
      </c>
      <c r="AE112" s="94">
        <v>0.37031723789999998</v>
      </c>
      <c r="AF112" s="94">
        <v>3.4367319999999997E-4</v>
      </c>
      <c r="AG112" s="96">
        <v>0.33236994219999999</v>
      </c>
      <c r="AH112" s="94">
        <v>0.2920755303</v>
      </c>
      <c r="AI112" s="94">
        <v>0.37822332580000001</v>
      </c>
      <c r="AJ112" s="94">
        <v>1.2788168896000001</v>
      </c>
      <c r="AK112" s="94">
        <v>1.1177183195</v>
      </c>
      <c r="AL112" s="94">
        <v>1.4631348602000001</v>
      </c>
      <c r="AM112" s="94">
        <v>0.5519759192</v>
      </c>
      <c r="AN112" s="94">
        <v>1.0609851706</v>
      </c>
      <c r="AO112" s="94">
        <v>0.87295761049999998</v>
      </c>
      <c r="AP112" s="94">
        <v>1.2895122496</v>
      </c>
      <c r="AQ112" s="94">
        <v>0.74705652850000004</v>
      </c>
      <c r="AR112" s="94">
        <v>0.96503316660000005</v>
      </c>
      <c r="AS112" s="94">
        <v>0.77733070339999999</v>
      </c>
      <c r="AT112" s="94">
        <v>1.1980602444999999</v>
      </c>
      <c r="AU112" s="93" t="s">
        <v>28</v>
      </c>
      <c r="AV112" s="93" t="s">
        <v>28</v>
      </c>
      <c r="AW112" s="93">
        <v>3</v>
      </c>
      <c r="AX112" s="93" t="s">
        <v>28</v>
      </c>
      <c r="AY112" s="93" t="s">
        <v>28</v>
      </c>
      <c r="AZ112" s="93" t="s">
        <v>28</v>
      </c>
      <c r="BA112" s="93" t="s">
        <v>28</v>
      </c>
      <c r="BB112" s="93" t="s">
        <v>28</v>
      </c>
      <c r="BC112" s="105">
        <v>-3</v>
      </c>
      <c r="BD112" s="106">
        <v>151</v>
      </c>
      <c r="BE112" s="106">
        <v>180</v>
      </c>
      <c r="BF112" s="106">
        <v>230</v>
      </c>
    </row>
    <row r="113" spans="1:93" x14ac:dyDescent="0.3">
      <c r="A113" s="9"/>
      <c r="B113" t="s">
        <v>203</v>
      </c>
      <c r="C113" s="93">
        <v>99</v>
      </c>
      <c r="D113" s="103">
        <v>360</v>
      </c>
      <c r="E113" s="104">
        <v>0.2627231625</v>
      </c>
      <c r="F113" s="94">
        <v>0.21492390040000001</v>
      </c>
      <c r="G113" s="94">
        <v>0.32115302200000001</v>
      </c>
      <c r="H113" s="94">
        <v>0.20265670550000001</v>
      </c>
      <c r="I113" s="96">
        <v>0.27500000000000002</v>
      </c>
      <c r="J113" s="94">
        <v>0.22583108439999999</v>
      </c>
      <c r="K113" s="94">
        <v>0.33487418349999998</v>
      </c>
      <c r="L113" s="94">
        <v>0.87762552009999995</v>
      </c>
      <c r="M113" s="94">
        <v>0.7179523042</v>
      </c>
      <c r="N113" s="94">
        <v>1.0728101978</v>
      </c>
      <c r="O113" s="103">
        <v>113</v>
      </c>
      <c r="P113" s="103">
        <v>423</v>
      </c>
      <c r="Q113" s="104">
        <v>0.25502838300000003</v>
      </c>
      <c r="R113" s="94">
        <v>0.21132021479999999</v>
      </c>
      <c r="S113" s="94">
        <v>0.30777687869999998</v>
      </c>
      <c r="T113" s="94">
        <v>0.18144792830000001</v>
      </c>
      <c r="U113" s="96">
        <v>0.26713947989999998</v>
      </c>
      <c r="V113" s="94">
        <v>0.22215892770000001</v>
      </c>
      <c r="W113" s="94">
        <v>0.32122725140000002</v>
      </c>
      <c r="X113" s="94">
        <v>0.87969571010000003</v>
      </c>
      <c r="Y113" s="94">
        <v>0.72892861669999998</v>
      </c>
      <c r="Z113" s="94">
        <v>1.0616465379</v>
      </c>
      <c r="AA113" s="103">
        <v>106</v>
      </c>
      <c r="AB113" s="103">
        <v>450</v>
      </c>
      <c r="AC113" s="104">
        <v>0.2290229771</v>
      </c>
      <c r="AD113" s="94">
        <v>0.1886201488</v>
      </c>
      <c r="AE113" s="94">
        <v>0.2780801752</v>
      </c>
      <c r="AF113" s="94">
        <v>0.31278432820000002</v>
      </c>
      <c r="AG113" s="96">
        <v>0.23555555559999999</v>
      </c>
      <c r="AH113" s="94">
        <v>0.1947230435</v>
      </c>
      <c r="AI113" s="94">
        <v>0.28495045450000001</v>
      </c>
      <c r="AJ113" s="94">
        <v>0.90487686560000002</v>
      </c>
      <c r="AK113" s="94">
        <v>0.7452440414</v>
      </c>
      <c r="AL113" s="94">
        <v>1.0987033728</v>
      </c>
      <c r="AM113" s="94">
        <v>0.4264150793</v>
      </c>
      <c r="AN113" s="94">
        <v>0.89802936600000005</v>
      </c>
      <c r="AO113" s="94">
        <v>0.68894433320000004</v>
      </c>
      <c r="AP113" s="94">
        <v>1.1705688010999999</v>
      </c>
      <c r="AQ113" s="94">
        <v>0.82904051980000004</v>
      </c>
      <c r="AR113" s="94">
        <v>0.9707114536</v>
      </c>
      <c r="AS113" s="94">
        <v>0.7411577935</v>
      </c>
      <c r="AT113" s="94">
        <v>1.2713631756999999</v>
      </c>
      <c r="AU113" s="93" t="s">
        <v>28</v>
      </c>
      <c r="AV113" s="93" t="s">
        <v>28</v>
      </c>
      <c r="AW113" s="93" t="s">
        <v>28</v>
      </c>
      <c r="AX113" s="93" t="s">
        <v>28</v>
      </c>
      <c r="AY113" s="93" t="s">
        <v>28</v>
      </c>
      <c r="AZ113" s="93" t="s">
        <v>28</v>
      </c>
      <c r="BA113" s="93" t="s">
        <v>28</v>
      </c>
      <c r="BB113" s="93" t="s">
        <v>28</v>
      </c>
      <c r="BC113" s="105" t="s">
        <v>28</v>
      </c>
      <c r="BD113" s="106">
        <v>99</v>
      </c>
      <c r="BE113" s="106">
        <v>113</v>
      </c>
      <c r="BF113" s="106">
        <v>106</v>
      </c>
      <c r="BQ113" s="45"/>
      <c r="CO113" s="4"/>
    </row>
    <row r="114" spans="1:93" s="3" customFormat="1" x14ac:dyDescent="0.3">
      <c r="A114" s="9"/>
      <c r="B114" s="3" t="s">
        <v>119</v>
      </c>
      <c r="C114" s="99">
        <v>74</v>
      </c>
      <c r="D114" s="100">
        <v>266</v>
      </c>
      <c r="E114" s="95">
        <v>0.27790816210000002</v>
      </c>
      <c r="F114" s="101">
        <v>0.22054734209999999</v>
      </c>
      <c r="G114" s="101">
        <v>0.35018760980000002</v>
      </c>
      <c r="H114" s="101">
        <v>0.52849068939999999</v>
      </c>
      <c r="I114" s="102">
        <v>0.27819548869999999</v>
      </c>
      <c r="J114" s="101">
        <v>0.22151335429999999</v>
      </c>
      <c r="K114" s="101">
        <v>0.3493817796</v>
      </c>
      <c r="L114" s="101">
        <v>0.92835094159999998</v>
      </c>
      <c r="M114" s="101">
        <v>0.73673738519999998</v>
      </c>
      <c r="N114" s="101">
        <v>1.1698001052</v>
      </c>
      <c r="O114" s="100">
        <v>72</v>
      </c>
      <c r="P114" s="100">
        <v>288</v>
      </c>
      <c r="Q114" s="95">
        <v>0.25005731190000002</v>
      </c>
      <c r="R114" s="101">
        <v>0.1979138469</v>
      </c>
      <c r="S114" s="101">
        <v>0.3159387796</v>
      </c>
      <c r="T114" s="101">
        <v>0.21525445469999999</v>
      </c>
      <c r="U114" s="102">
        <v>0.25</v>
      </c>
      <c r="V114" s="101">
        <v>0.1984380473</v>
      </c>
      <c r="W114" s="101">
        <v>0.31495976120000002</v>
      </c>
      <c r="X114" s="101">
        <v>0.8625484819</v>
      </c>
      <c r="Y114" s="101">
        <v>0.68268464890000002</v>
      </c>
      <c r="Z114" s="101">
        <v>1.0898002245</v>
      </c>
      <c r="AA114" s="100">
        <v>68</v>
      </c>
      <c r="AB114" s="100">
        <v>342</v>
      </c>
      <c r="AC114" s="95">
        <v>0.20010407459999999</v>
      </c>
      <c r="AD114" s="101">
        <v>0.15730521450000001</v>
      </c>
      <c r="AE114" s="101">
        <v>0.2545474465</v>
      </c>
      <c r="AF114" s="101">
        <v>5.5687756999999997E-2</v>
      </c>
      <c r="AG114" s="102">
        <v>0.19883040939999999</v>
      </c>
      <c r="AH114" s="101">
        <v>0.15676873629999999</v>
      </c>
      <c r="AI114" s="101">
        <v>0.252177396</v>
      </c>
      <c r="AJ114" s="101">
        <v>0.79061738749999999</v>
      </c>
      <c r="AK114" s="101">
        <v>0.62151776759999999</v>
      </c>
      <c r="AL114" s="101">
        <v>1.0057248336</v>
      </c>
      <c r="AM114" s="101">
        <v>0.18754718879999999</v>
      </c>
      <c r="AN114" s="101">
        <v>0.80023284679999995</v>
      </c>
      <c r="AO114" s="101">
        <v>0.57448371580000002</v>
      </c>
      <c r="AP114" s="101">
        <v>1.1146923604000001</v>
      </c>
      <c r="AQ114" s="101">
        <v>0.52352377849999998</v>
      </c>
      <c r="AR114" s="101">
        <v>0.89978397909999996</v>
      </c>
      <c r="AS114" s="101">
        <v>0.65047703820000002</v>
      </c>
      <c r="AT114" s="101">
        <v>1.2446422573</v>
      </c>
      <c r="AU114" s="99" t="s">
        <v>28</v>
      </c>
      <c r="AV114" s="99" t="s">
        <v>28</v>
      </c>
      <c r="AW114" s="99" t="s">
        <v>28</v>
      </c>
      <c r="AX114" s="99" t="s">
        <v>28</v>
      </c>
      <c r="AY114" s="99" t="s">
        <v>28</v>
      </c>
      <c r="AZ114" s="99" t="s">
        <v>28</v>
      </c>
      <c r="BA114" s="99" t="s">
        <v>28</v>
      </c>
      <c r="BB114" s="99" t="s">
        <v>28</v>
      </c>
      <c r="BC114" s="97" t="s">
        <v>28</v>
      </c>
      <c r="BD114" s="98">
        <v>74</v>
      </c>
      <c r="BE114" s="98">
        <v>72</v>
      </c>
      <c r="BF114" s="98">
        <v>68</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3">
        <v>31</v>
      </c>
      <c r="D115" s="103">
        <v>86</v>
      </c>
      <c r="E115" s="104">
        <v>0.3547251273</v>
      </c>
      <c r="F115" s="94">
        <v>0.24893452799999999</v>
      </c>
      <c r="G115" s="94">
        <v>0.50547393709999999</v>
      </c>
      <c r="H115" s="94">
        <v>0.34762960850000002</v>
      </c>
      <c r="I115" s="96">
        <v>0.3604651163</v>
      </c>
      <c r="J115" s="94">
        <v>0.2535029003</v>
      </c>
      <c r="K115" s="94">
        <v>0.51255863319999995</v>
      </c>
      <c r="L115" s="94">
        <v>1.1849576615999999</v>
      </c>
      <c r="M115" s="94">
        <v>0.83156464949999997</v>
      </c>
      <c r="N115" s="94">
        <v>1.6885333699</v>
      </c>
      <c r="O115" s="103">
        <v>37</v>
      </c>
      <c r="P115" s="103">
        <v>106</v>
      </c>
      <c r="Q115" s="104">
        <v>0.33611366459999997</v>
      </c>
      <c r="R115" s="94">
        <v>0.24302325999999999</v>
      </c>
      <c r="S115" s="94">
        <v>0.46486248079999998</v>
      </c>
      <c r="T115" s="94">
        <v>0.37140065239999998</v>
      </c>
      <c r="U115" s="96">
        <v>0.34905660379999998</v>
      </c>
      <c r="V115" s="94">
        <v>0.25290603160000003</v>
      </c>
      <c r="W115" s="94">
        <v>0.48176198819999999</v>
      </c>
      <c r="X115" s="94">
        <v>1.1593915366</v>
      </c>
      <c r="Y115" s="94">
        <v>0.83828520070000001</v>
      </c>
      <c r="Z115" s="94">
        <v>1.6034981100000001</v>
      </c>
      <c r="AA115" s="103">
        <v>38</v>
      </c>
      <c r="AB115" s="103">
        <v>118</v>
      </c>
      <c r="AC115" s="104">
        <v>0.31697151870000001</v>
      </c>
      <c r="AD115" s="94">
        <v>0.230128675</v>
      </c>
      <c r="AE115" s="94">
        <v>0.43658593890000003</v>
      </c>
      <c r="AF115" s="94">
        <v>0.1683401581</v>
      </c>
      <c r="AG115" s="96">
        <v>0.32203389830000001</v>
      </c>
      <c r="AH115" s="94">
        <v>0.23432491350000001</v>
      </c>
      <c r="AI115" s="94">
        <v>0.44257279399999999</v>
      </c>
      <c r="AJ115" s="94">
        <v>1.2523642735</v>
      </c>
      <c r="AK115" s="94">
        <v>0.90924551229999995</v>
      </c>
      <c r="AL115" s="94">
        <v>1.7249645472999999</v>
      </c>
      <c r="AM115" s="94">
        <v>0.79958925599999997</v>
      </c>
      <c r="AN115" s="94">
        <v>0.94304859360000004</v>
      </c>
      <c r="AO115" s="94">
        <v>0.5997014128</v>
      </c>
      <c r="AP115" s="94">
        <v>1.4829724108</v>
      </c>
      <c r="AQ115" s="94">
        <v>0.82482966099999999</v>
      </c>
      <c r="AR115" s="94">
        <v>0.94753271959999996</v>
      </c>
      <c r="AS115" s="94">
        <v>0.58794110779999997</v>
      </c>
      <c r="AT115" s="94">
        <v>1.5270547385</v>
      </c>
      <c r="AU115" s="93" t="s">
        <v>28</v>
      </c>
      <c r="AV115" s="93" t="s">
        <v>28</v>
      </c>
      <c r="AW115" s="93" t="s">
        <v>28</v>
      </c>
      <c r="AX115" s="93" t="s">
        <v>28</v>
      </c>
      <c r="AY115" s="93" t="s">
        <v>28</v>
      </c>
      <c r="AZ115" s="93" t="s">
        <v>28</v>
      </c>
      <c r="BA115" s="93" t="s">
        <v>28</v>
      </c>
      <c r="BB115" s="93" t="s">
        <v>28</v>
      </c>
      <c r="BC115" s="105" t="s">
        <v>28</v>
      </c>
      <c r="BD115" s="106">
        <v>31</v>
      </c>
      <c r="BE115" s="106">
        <v>37</v>
      </c>
      <c r="BF115" s="106">
        <v>38</v>
      </c>
    </row>
    <row r="116" spans="1:93" x14ac:dyDescent="0.3">
      <c r="A116" s="9"/>
      <c r="B116" t="s">
        <v>121</v>
      </c>
      <c r="C116" s="93">
        <v>27</v>
      </c>
      <c r="D116" s="103">
        <v>69</v>
      </c>
      <c r="E116" s="104">
        <v>0.3854885307</v>
      </c>
      <c r="F116" s="94">
        <v>0.26383336619999997</v>
      </c>
      <c r="G116" s="94">
        <v>0.56323962910000003</v>
      </c>
      <c r="H116" s="94">
        <v>0.19119457209999999</v>
      </c>
      <c r="I116" s="96">
        <v>0.39130434780000001</v>
      </c>
      <c r="J116" s="94">
        <v>0.26834954300000002</v>
      </c>
      <c r="K116" s="94">
        <v>0.57059568989999998</v>
      </c>
      <c r="L116" s="94">
        <v>1.2877226696999999</v>
      </c>
      <c r="M116" s="94">
        <v>0.88133415020000005</v>
      </c>
      <c r="N116" s="94">
        <v>1.8814993991</v>
      </c>
      <c r="O116" s="103">
        <v>30</v>
      </c>
      <c r="P116" s="103">
        <v>98</v>
      </c>
      <c r="Q116" s="104">
        <v>0.29656785149999998</v>
      </c>
      <c r="R116" s="94">
        <v>0.20697184639999999</v>
      </c>
      <c r="S116" s="94">
        <v>0.42494905490000001</v>
      </c>
      <c r="T116" s="94">
        <v>0.9014643323</v>
      </c>
      <c r="U116" s="96">
        <v>0.30612244900000002</v>
      </c>
      <c r="V116" s="94">
        <v>0.2140364555</v>
      </c>
      <c r="W116" s="94">
        <v>0.43782706809999999</v>
      </c>
      <c r="X116" s="94">
        <v>1.0229820838999999</v>
      </c>
      <c r="Y116" s="94">
        <v>0.71392934100000005</v>
      </c>
      <c r="Z116" s="94">
        <v>1.4658206126</v>
      </c>
      <c r="AA116" s="103">
        <v>32</v>
      </c>
      <c r="AB116" s="103">
        <v>104</v>
      </c>
      <c r="AC116" s="104">
        <v>0.30824630219999999</v>
      </c>
      <c r="AD116" s="94">
        <v>0.2175410555</v>
      </c>
      <c r="AE116" s="94">
        <v>0.4367717283</v>
      </c>
      <c r="AF116" s="94">
        <v>0.26761641310000001</v>
      </c>
      <c r="AG116" s="96">
        <v>0.3076923077</v>
      </c>
      <c r="AH116" s="94">
        <v>0.21759256069999999</v>
      </c>
      <c r="AI116" s="94">
        <v>0.43510015190000001</v>
      </c>
      <c r="AJ116" s="94">
        <v>1.2178906732000001</v>
      </c>
      <c r="AK116" s="94">
        <v>0.85951143839999999</v>
      </c>
      <c r="AL116" s="94">
        <v>1.725698607</v>
      </c>
      <c r="AM116" s="94">
        <v>0.87920851300000002</v>
      </c>
      <c r="AN116" s="94">
        <v>1.0393786806</v>
      </c>
      <c r="AO116" s="94">
        <v>0.6316042583</v>
      </c>
      <c r="AP116" s="94">
        <v>1.7104191865</v>
      </c>
      <c r="AQ116" s="94">
        <v>0.32289625109999998</v>
      </c>
      <c r="AR116" s="94">
        <v>0.76932989659999995</v>
      </c>
      <c r="AS116" s="94">
        <v>0.45741035670000002</v>
      </c>
      <c r="AT116" s="94">
        <v>1.2939551567000001</v>
      </c>
      <c r="AU116" s="93" t="s">
        <v>28</v>
      </c>
      <c r="AV116" s="93" t="s">
        <v>28</v>
      </c>
      <c r="AW116" s="93" t="s">
        <v>28</v>
      </c>
      <c r="AX116" s="93" t="s">
        <v>28</v>
      </c>
      <c r="AY116" s="93" t="s">
        <v>28</v>
      </c>
      <c r="AZ116" s="93" t="s">
        <v>28</v>
      </c>
      <c r="BA116" s="93" t="s">
        <v>28</v>
      </c>
      <c r="BB116" s="93" t="s">
        <v>28</v>
      </c>
      <c r="BC116" s="105" t="s">
        <v>28</v>
      </c>
      <c r="BD116" s="106">
        <v>27</v>
      </c>
      <c r="BE116" s="106">
        <v>30</v>
      </c>
      <c r="BF116" s="106">
        <v>32</v>
      </c>
    </row>
    <row r="117" spans="1:93" x14ac:dyDescent="0.3">
      <c r="A117" s="9"/>
      <c r="B117" t="s">
        <v>122</v>
      </c>
      <c r="C117" s="93">
        <v>11</v>
      </c>
      <c r="D117" s="103">
        <v>41</v>
      </c>
      <c r="E117" s="104">
        <v>0.26572748190000001</v>
      </c>
      <c r="F117" s="94">
        <v>0.14697076240000001</v>
      </c>
      <c r="G117" s="94">
        <v>0.48044314040000002</v>
      </c>
      <c r="H117" s="94">
        <v>0.69331023449999996</v>
      </c>
      <c r="I117" s="96">
        <v>0.26829268290000002</v>
      </c>
      <c r="J117" s="94">
        <v>0.1485805312</v>
      </c>
      <c r="K117" s="94">
        <v>0.48445757420000002</v>
      </c>
      <c r="L117" s="94">
        <v>0.88766143519999996</v>
      </c>
      <c r="M117" s="94">
        <v>0.49095515810000001</v>
      </c>
      <c r="N117" s="94">
        <v>1.6049181081999999</v>
      </c>
      <c r="O117" s="103">
        <v>10</v>
      </c>
      <c r="P117" s="103">
        <v>45</v>
      </c>
      <c r="Q117" s="104">
        <v>0.21162413669999999</v>
      </c>
      <c r="R117" s="94">
        <v>0.113741224</v>
      </c>
      <c r="S117" s="94">
        <v>0.39374268779999999</v>
      </c>
      <c r="T117" s="94">
        <v>0.32044009369999998</v>
      </c>
      <c r="U117" s="96">
        <v>0.22222222220000001</v>
      </c>
      <c r="V117" s="94">
        <v>0.1195677134</v>
      </c>
      <c r="W117" s="94">
        <v>0.41301045790000002</v>
      </c>
      <c r="X117" s="94">
        <v>0.72997696590000005</v>
      </c>
      <c r="Y117" s="94">
        <v>0.39233933739999999</v>
      </c>
      <c r="Z117" s="94">
        <v>1.3581772714</v>
      </c>
      <c r="AA117" s="103">
        <v>13</v>
      </c>
      <c r="AB117" s="103">
        <v>79</v>
      </c>
      <c r="AC117" s="104">
        <v>0.16269448929999999</v>
      </c>
      <c r="AD117" s="94">
        <v>9.4346597300000001E-2</v>
      </c>
      <c r="AE117" s="94">
        <v>0.2805559245</v>
      </c>
      <c r="AF117" s="94">
        <v>0.11194745690000001</v>
      </c>
      <c r="AG117" s="96">
        <v>0.164556962</v>
      </c>
      <c r="AH117" s="94">
        <v>9.5551042399999994E-2</v>
      </c>
      <c r="AI117" s="94">
        <v>0.28339820329999998</v>
      </c>
      <c r="AJ117" s="94">
        <v>0.64281095889999995</v>
      </c>
      <c r="AK117" s="94">
        <v>0.37276632399999998</v>
      </c>
      <c r="AL117" s="94">
        <v>1.1084851347</v>
      </c>
      <c r="AM117" s="94">
        <v>0.53190904569999997</v>
      </c>
      <c r="AN117" s="94">
        <v>0.76878985450000004</v>
      </c>
      <c r="AO117" s="94">
        <v>0.33710183999999999</v>
      </c>
      <c r="AP117" s="94">
        <v>1.7532916472</v>
      </c>
      <c r="AQ117" s="94">
        <v>0.60235407770000005</v>
      </c>
      <c r="AR117" s="94">
        <v>0.79639537169999997</v>
      </c>
      <c r="AS117" s="94">
        <v>0.33821683600000002</v>
      </c>
      <c r="AT117" s="94">
        <v>1.8752632052</v>
      </c>
      <c r="AU117" s="93" t="s">
        <v>28</v>
      </c>
      <c r="AV117" s="93" t="s">
        <v>28</v>
      </c>
      <c r="AW117" s="93" t="s">
        <v>28</v>
      </c>
      <c r="AX117" s="93" t="s">
        <v>28</v>
      </c>
      <c r="AY117" s="93" t="s">
        <v>28</v>
      </c>
      <c r="AZ117" s="93" t="s">
        <v>28</v>
      </c>
      <c r="BA117" s="93" t="s">
        <v>28</v>
      </c>
      <c r="BB117" s="93" t="s">
        <v>28</v>
      </c>
      <c r="BC117" s="105" t="s">
        <v>28</v>
      </c>
      <c r="BD117" s="106">
        <v>11</v>
      </c>
      <c r="BE117" s="106">
        <v>10</v>
      </c>
      <c r="BF117" s="106">
        <v>13</v>
      </c>
    </row>
    <row r="118" spans="1:93" x14ac:dyDescent="0.3">
      <c r="A118" s="9"/>
      <c r="B118" t="s">
        <v>123</v>
      </c>
      <c r="C118" s="93">
        <v>67</v>
      </c>
      <c r="D118" s="103">
        <v>143</v>
      </c>
      <c r="E118" s="104">
        <v>0.44085491139999999</v>
      </c>
      <c r="F118" s="94">
        <v>0.3458772852</v>
      </c>
      <c r="G118" s="94">
        <v>0.56191331779999998</v>
      </c>
      <c r="H118" s="94">
        <v>1.7671721E-3</v>
      </c>
      <c r="I118" s="96">
        <v>0.46853146849999999</v>
      </c>
      <c r="J118" s="94">
        <v>0.36876351480000003</v>
      </c>
      <c r="K118" s="94">
        <v>0.59529136760000001</v>
      </c>
      <c r="L118" s="94">
        <v>1.4726738103999999</v>
      </c>
      <c r="M118" s="94">
        <v>1.1554014856999999</v>
      </c>
      <c r="N118" s="94">
        <v>1.8770688621</v>
      </c>
      <c r="O118" s="103">
        <v>65</v>
      </c>
      <c r="P118" s="103">
        <v>161</v>
      </c>
      <c r="Q118" s="104">
        <v>0.37935119989999999</v>
      </c>
      <c r="R118" s="94">
        <v>0.29664191449999999</v>
      </c>
      <c r="S118" s="94">
        <v>0.48512137290000001</v>
      </c>
      <c r="T118" s="94">
        <v>3.2110360300000002E-2</v>
      </c>
      <c r="U118" s="96">
        <v>0.4037267081</v>
      </c>
      <c r="V118" s="94">
        <v>0.31659855120000002</v>
      </c>
      <c r="W118" s="94">
        <v>0.51483259859999997</v>
      </c>
      <c r="X118" s="94">
        <v>1.3085352273999999</v>
      </c>
      <c r="Y118" s="94">
        <v>1.0232375572000001</v>
      </c>
      <c r="Z118" s="94">
        <v>1.6733791966</v>
      </c>
      <c r="AA118" s="103">
        <v>66</v>
      </c>
      <c r="AB118" s="103">
        <v>199</v>
      </c>
      <c r="AC118" s="104">
        <v>0.31819714110000002</v>
      </c>
      <c r="AD118" s="94">
        <v>0.2492362531</v>
      </c>
      <c r="AE118" s="94">
        <v>0.40623873669999999</v>
      </c>
      <c r="AF118" s="94">
        <v>6.6272120099999998E-2</v>
      </c>
      <c r="AG118" s="96">
        <v>0.33165829149999998</v>
      </c>
      <c r="AH118" s="94">
        <v>0.26056446770000002</v>
      </c>
      <c r="AI118" s="94">
        <v>0.4221497401</v>
      </c>
      <c r="AJ118" s="94">
        <v>1.2572067455</v>
      </c>
      <c r="AK118" s="94">
        <v>0.98474014409999999</v>
      </c>
      <c r="AL118" s="94">
        <v>1.6050618130000001</v>
      </c>
      <c r="AM118" s="94">
        <v>0.31444179049999998</v>
      </c>
      <c r="AN118" s="94">
        <v>0.83879302659999999</v>
      </c>
      <c r="AO118" s="94">
        <v>0.59553237999999997</v>
      </c>
      <c r="AP118" s="94">
        <v>1.1814197935999999</v>
      </c>
      <c r="AQ118" s="94">
        <v>0.38811894600000002</v>
      </c>
      <c r="AR118" s="94">
        <v>0.86048990290000005</v>
      </c>
      <c r="AS118" s="94">
        <v>0.61171953089999997</v>
      </c>
      <c r="AT118" s="94">
        <v>1.2104286942</v>
      </c>
      <c r="AU118" s="93">
        <v>1</v>
      </c>
      <c r="AV118" s="93" t="s">
        <v>28</v>
      </c>
      <c r="AW118" s="93" t="s">
        <v>28</v>
      </c>
      <c r="AX118" s="93" t="s">
        <v>28</v>
      </c>
      <c r="AY118" s="93" t="s">
        <v>28</v>
      </c>
      <c r="AZ118" s="93" t="s">
        <v>28</v>
      </c>
      <c r="BA118" s="93" t="s">
        <v>28</v>
      </c>
      <c r="BB118" s="93" t="s">
        <v>28</v>
      </c>
      <c r="BC118" s="105">
        <v>-1</v>
      </c>
      <c r="BD118" s="106">
        <v>67</v>
      </c>
      <c r="BE118" s="106">
        <v>65</v>
      </c>
      <c r="BF118" s="106">
        <v>66</v>
      </c>
      <c r="BQ118" s="45"/>
      <c r="CC118" s="4"/>
      <c r="CO118" s="4"/>
    </row>
    <row r="119" spans="1:93" x14ac:dyDescent="0.3">
      <c r="A119" s="9"/>
      <c r="B119" t="s">
        <v>124</v>
      </c>
      <c r="C119" s="93">
        <v>18</v>
      </c>
      <c r="D119" s="103">
        <v>30</v>
      </c>
      <c r="E119" s="104">
        <v>0.55147881440000002</v>
      </c>
      <c r="F119" s="94">
        <v>0.34682090230000001</v>
      </c>
      <c r="G119" s="94">
        <v>0.87690470990000002</v>
      </c>
      <c r="H119" s="94">
        <v>9.8256965999999994E-3</v>
      </c>
      <c r="I119" s="96">
        <v>0.6</v>
      </c>
      <c r="J119" s="94">
        <v>0.37802552270000001</v>
      </c>
      <c r="K119" s="94">
        <v>0.95231665160000001</v>
      </c>
      <c r="L119" s="94">
        <v>1.8422124516</v>
      </c>
      <c r="M119" s="94">
        <v>1.1585536344</v>
      </c>
      <c r="N119" s="94">
        <v>2.9292961636000001</v>
      </c>
      <c r="O119" s="103">
        <v>20</v>
      </c>
      <c r="P119" s="103">
        <v>39</v>
      </c>
      <c r="Q119" s="104">
        <v>0.48478754120000001</v>
      </c>
      <c r="R119" s="94">
        <v>0.31227053799999999</v>
      </c>
      <c r="S119" s="94">
        <v>0.75261330000000004</v>
      </c>
      <c r="T119" s="94">
        <v>2.1956411200000001E-2</v>
      </c>
      <c r="U119" s="96">
        <v>0.51282051279999996</v>
      </c>
      <c r="V119" s="94">
        <v>0.33084984639999998</v>
      </c>
      <c r="W119" s="94">
        <v>0.79487683389999997</v>
      </c>
      <c r="X119" s="94">
        <v>1.6722276762999999</v>
      </c>
      <c r="Y119" s="94">
        <v>1.0771469804</v>
      </c>
      <c r="Z119" s="94">
        <v>2.5960666951000002</v>
      </c>
      <c r="AA119" s="103">
        <v>18</v>
      </c>
      <c r="AB119" s="103">
        <v>43</v>
      </c>
      <c r="AC119" s="104">
        <v>0.40262489019999997</v>
      </c>
      <c r="AD119" s="94">
        <v>0.25327569350000001</v>
      </c>
      <c r="AE119" s="94">
        <v>0.64004089760000005</v>
      </c>
      <c r="AF119" s="94">
        <v>4.9655095500000003E-2</v>
      </c>
      <c r="AG119" s="96">
        <v>0.41860465120000001</v>
      </c>
      <c r="AH119" s="94">
        <v>0.26373873679999998</v>
      </c>
      <c r="AI119" s="94">
        <v>0.66440696619999995</v>
      </c>
      <c r="AJ119" s="94">
        <v>1.5907833936</v>
      </c>
      <c r="AK119" s="94">
        <v>1.0007000984000001</v>
      </c>
      <c r="AL119" s="94">
        <v>2.5288213814999998</v>
      </c>
      <c r="AM119" s="94">
        <v>0.56761852089999998</v>
      </c>
      <c r="AN119" s="94">
        <v>0.83051822919999996</v>
      </c>
      <c r="AO119" s="94">
        <v>0.43932573159999999</v>
      </c>
      <c r="AP119" s="94">
        <v>1.5700435448000001</v>
      </c>
      <c r="AQ119" s="94">
        <v>0.69158948610000004</v>
      </c>
      <c r="AR119" s="94">
        <v>0.87906829509999995</v>
      </c>
      <c r="AS119" s="94">
        <v>0.46500333620000001</v>
      </c>
      <c r="AT119" s="94">
        <v>1.6618398349000001</v>
      </c>
      <c r="AU119" s="93">
        <v>1</v>
      </c>
      <c r="AV119" s="93" t="s">
        <v>28</v>
      </c>
      <c r="AW119" s="93" t="s">
        <v>28</v>
      </c>
      <c r="AX119" s="93" t="s">
        <v>28</v>
      </c>
      <c r="AY119" s="93" t="s">
        <v>28</v>
      </c>
      <c r="AZ119" s="93" t="s">
        <v>28</v>
      </c>
      <c r="BA119" s="93" t="s">
        <v>28</v>
      </c>
      <c r="BB119" s="93" t="s">
        <v>28</v>
      </c>
      <c r="BC119" s="105">
        <v>-1</v>
      </c>
      <c r="BD119" s="106">
        <v>18</v>
      </c>
      <c r="BE119" s="106">
        <v>20</v>
      </c>
      <c r="BF119" s="106">
        <v>18</v>
      </c>
      <c r="BQ119" s="45"/>
      <c r="CC119" s="4"/>
      <c r="CO119" s="4"/>
    </row>
    <row r="120" spans="1:93" s="3" customFormat="1" x14ac:dyDescent="0.3">
      <c r="A120" s="9"/>
      <c r="B120" s="3" t="s">
        <v>197</v>
      </c>
      <c r="C120" s="99">
        <v>97</v>
      </c>
      <c r="D120" s="100">
        <v>548</v>
      </c>
      <c r="E120" s="95">
        <v>0.1687032198</v>
      </c>
      <c r="F120" s="101">
        <v>0.1377400869</v>
      </c>
      <c r="G120" s="101">
        <v>0.20662667639999999</v>
      </c>
      <c r="H120" s="101">
        <v>2.9682047999999999E-8</v>
      </c>
      <c r="I120" s="102">
        <v>0.1770072993</v>
      </c>
      <c r="J120" s="101">
        <v>0.14506570520000001</v>
      </c>
      <c r="K120" s="101">
        <v>0.2159820197</v>
      </c>
      <c r="L120" s="101">
        <v>0.56355233230000001</v>
      </c>
      <c r="M120" s="101">
        <v>0.46012012899999999</v>
      </c>
      <c r="N120" s="101">
        <v>0.69023546520000001</v>
      </c>
      <c r="O120" s="100">
        <v>125</v>
      </c>
      <c r="P120" s="100">
        <v>659</v>
      </c>
      <c r="Q120" s="95">
        <v>0.1838134655</v>
      </c>
      <c r="R120" s="101">
        <v>0.1536786466</v>
      </c>
      <c r="S120" s="101">
        <v>0.21985741580000001</v>
      </c>
      <c r="T120" s="101">
        <v>6.1213529000000004E-7</v>
      </c>
      <c r="U120" s="102">
        <v>0.18968133540000001</v>
      </c>
      <c r="V120" s="101">
        <v>0.15918084939999999</v>
      </c>
      <c r="W120" s="101">
        <v>0.22602598939999999</v>
      </c>
      <c r="X120" s="101">
        <v>0.6340467488</v>
      </c>
      <c r="Y120" s="101">
        <v>0.5300996093</v>
      </c>
      <c r="Z120" s="101">
        <v>0.75837686459999998</v>
      </c>
      <c r="AA120" s="100">
        <v>116</v>
      </c>
      <c r="AB120" s="100">
        <v>699</v>
      </c>
      <c r="AC120" s="95">
        <v>0.16384218789999999</v>
      </c>
      <c r="AD120" s="101">
        <v>0.1360557895</v>
      </c>
      <c r="AE120" s="101">
        <v>0.1973033461</v>
      </c>
      <c r="AF120" s="101">
        <v>4.5085067000000003E-6</v>
      </c>
      <c r="AG120" s="102">
        <v>0.1659513591</v>
      </c>
      <c r="AH120" s="101">
        <v>0.1383403067</v>
      </c>
      <c r="AI120" s="101">
        <v>0.1990732436</v>
      </c>
      <c r="AJ120" s="101">
        <v>0.64734555169999997</v>
      </c>
      <c r="AK120" s="101">
        <v>0.53756063229999995</v>
      </c>
      <c r="AL120" s="101">
        <v>0.77955162280000001</v>
      </c>
      <c r="AM120" s="101">
        <v>0.37235975129999999</v>
      </c>
      <c r="AN120" s="101">
        <v>0.89135030140000004</v>
      </c>
      <c r="AO120" s="101">
        <v>0.69230738250000001</v>
      </c>
      <c r="AP120" s="101">
        <v>1.1476193667000001</v>
      </c>
      <c r="AQ120" s="101">
        <v>0.52613031700000001</v>
      </c>
      <c r="AR120" s="101">
        <v>1.0895670263999999</v>
      </c>
      <c r="AS120" s="101">
        <v>0.83574222419999999</v>
      </c>
      <c r="AT120" s="101">
        <v>1.4204814242999999</v>
      </c>
      <c r="AU120" s="99">
        <v>1</v>
      </c>
      <c r="AV120" s="99">
        <v>2</v>
      </c>
      <c r="AW120" s="99">
        <v>3</v>
      </c>
      <c r="AX120" s="99" t="s">
        <v>28</v>
      </c>
      <c r="AY120" s="99" t="s">
        <v>28</v>
      </c>
      <c r="AZ120" s="99" t="s">
        <v>28</v>
      </c>
      <c r="BA120" s="99" t="s">
        <v>28</v>
      </c>
      <c r="BB120" s="99" t="s">
        <v>28</v>
      </c>
      <c r="BC120" s="97" t="s">
        <v>229</v>
      </c>
      <c r="BD120" s="98">
        <v>97</v>
      </c>
      <c r="BE120" s="98">
        <v>125</v>
      </c>
      <c r="BF120" s="98">
        <v>116</v>
      </c>
      <c r="BG120" s="37"/>
      <c r="BH120" s="37"/>
      <c r="BI120" s="37"/>
      <c r="BJ120" s="37"/>
      <c r="BK120" s="37"/>
      <c r="BL120" s="37"/>
      <c r="BM120" s="37"/>
      <c r="BN120" s="37"/>
      <c r="BO120" s="37"/>
      <c r="BP120" s="37"/>
      <c r="BQ120" s="46"/>
      <c r="BR120" s="37"/>
      <c r="BS120" s="37"/>
      <c r="BT120" s="37"/>
      <c r="BU120" s="37"/>
      <c r="BV120" s="37"/>
      <c r="BW120" s="37"/>
      <c r="CC120" s="21"/>
      <c r="CO120" s="21"/>
    </row>
    <row r="121" spans="1:93" x14ac:dyDescent="0.3">
      <c r="A121" s="9"/>
      <c r="B121" t="s">
        <v>198</v>
      </c>
      <c r="C121" s="93">
        <v>57</v>
      </c>
      <c r="D121" s="103">
        <v>450</v>
      </c>
      <c r="E121" s="104">
        <v>0.1230149327</v>
      </c>
      <c r="F121" s="94">
        <v>9.4615264199999993E-2</v>
      </c>
      <c r="G121" s="94">
        <v>0.1599390309</v>
      </c>
      <c r="H121" s="94">
        <v>3.1253129999999999E-11</v>
      </c>
      <c r="I121" s="96">
        <v>0.12666666670000001</v>
      </c>
      <c r="J121" s="94">
        <v>9.7705259700000005E-2</v>
      </c>
      <c r="K121" s="94">
        <v>0.1642126995</v>
      </c>
      <c r="L121" s="94">
        <v>0.41093081879999999</v>
      </c>
      <c r="M121" s="94">
        <v>0.31606185640000001</v>
      </c>
      <c r="N121" s="94">
        <v>0.53427559960000004</v>
      </c>
      <c r="O121" s="103">
        <v>45</v>
      </c>
      <c r="P121" s="103">
        <v>534</v>
      </c>
      <c r="Q121" s="104">
        <v>8.2267388999999996E-2</v>
      </c>
      <c r="R121" s="94">
        <v>6.12852537E-2</v>
      </c>
      <c r="S121" s="94">
        <v>0.1104331447</v>
      </c>
      <c r="T121" s="94">
        <v>5.0889890000000001E-17</v>
      </c>
      <c r="U121" s="96">
        <v>8.42696629E-2</v>
      </c>
      <c r="V121" s="94">
        <v>6.2918972599999998E-2</v>
      </c>
      <c r="W121" s="94">
        <v>0.1128654171</v>
      </c>
      <c r="X121" s="94">
        <v>0.28377339159999998</v>
      </c>
      <c r="Y121" s="94">
        <v>0.21139754790000001</v>
      </c>
      <c r="Z121" s="94">
        <v>0.38092843830000001</v>
      </c>
      <c r="AA121" s="103">
        <v>55</v>
      </c>
      <c r="AB121" s="103">
        <v>524</v>
      </c>
      <c r="AC121" s="104">
        <v>0.1037836184</v>
      </c>
      <c r="AD121" s="94">
        <v>7.9468285400000005E-2</v>
      </c>
      <c r="AE121" s="94">
        <v>0.13553884290000001</v>
      </c>
      <c r="AF121" s="94">
        <v>5.9403420000000006E-11</v>
      </c>
      <c r="AG121" s="96">
        <v>0.1049618321</v>
      </c>
      <c r="AH121" s="94">
        <v>8.0585222600000006E-2</v>
      </c>
      <c r="AI121" s="94">
        <v>0.13671223869999999</v>
      </c>
      <c r="AJ121" s="94">
        <v>0.41005228599999999</v>
      </c>
      <c r="AK121" s="94">
        <v>0.3139816533</v>
      </c>
      <c r="AL121" s="94">
        <v>0.53551816009999997</v>
      </c>
      <c r="AM121" s="94">
        <v>0.24775283240000001</v>
      </c>
      <c r="AN121" s="94">
        <v>1.2615401999</v>
      </c>
      <c r="AO121" s="94">
        <v>0.85074680049999996</v>
      </c>
      <c r="AP121" s="94">
        <v>1.8706901691</v>
      </c>
      <c r="AQ121" s="94">
        <v>4.3637406099999998E-2</v>
      </c>
      <c r="AR121" s="94">
        <v>0.66875937090000004</v>
      </c>
      <c r="AS121" s="94">
        <v>0.45240521560000002</v>
      </c>
      <c r="AT121" s="94">
        <v>0.98858076949999996</v>
      </c>
      <c r="AU121" s="93">
        <v>1</v>
      </c>
      <c r="AV121" s="93">
        <v>2</v>
      </c>
      <c r="AW121" s="93">
        <v>3</v>
      </c>
      <c r="AX121" s="93" t="s">
        <v>227</v>
      </c>
      <c r="AY121" s="93" t="s">
        <v>28</v>
      </c>
      <c r="AZ121" s="93" t="s">
        <v>28</v>
      </c>
      <c r="BA121" s="93" t="s">
        <v>28</v>
      </c>
      <c r="BB121" s="93" t="s">
        <v>28</v>
      </c>
      <c r="BC121" s="105" t="s">
        <v>457</v>
      </c>
      <c r="BD121" s="106">
        <v>57</v>
      </c>
      <c r="BE121" s="106">
        <v>45</v>
      </c>
      <c r="BF121" s="106">
        <v>55</v>
      </c>
    </row>
    <row r="122" spans="1:93" x14ac:dyDescent="0.3">
      <c r="A122" s="9"/>
      <c r="B122" t="s">
        <v>199</v>
      </c>
      <c r="C122" s="93">
        <v>66</v>
      </c>
      <c r="D122" s="103">
        <v>308</v>
      </c>
      <c r="E122" s="104">
        <v>0.2028443003</v>
      </c>
      <c r="F122" s="94">
        <v>0.15886305070000001</v>
      </c>
      <c r="G122" s="94">
        <v>0.25900176289999999</v>
      </c>
      <c r="H122" s="94">
        <v>1.8010649000000001E-3</v>
      </c>
      <c r="I122" s="96">
        <v>0.21428571430000001</v>
      </c>
      <c r="J122" s="94">
        <v>0.16835171769999999</v>
      </c>
      <c r="K122" s="94">
        <v>0.2727525918</v>
      </c>
      <c r="L122" s="94">
        <v>0.67760045540000002</v>
      </c>
      <c r="M122" s="94">
        <v>0.53068129249999996</v>
      </c>
      <c r="N122" s="94">
        <v>0.86519420150000004</v>
      </c>
      <c r="O122" s="103">
        <v>60</v>
      </c>
      <c r="P122" s="103">
        <v>288</v>
      </c>
      <c r="Q122" s="104">
        <v>0.19636823549999999</v>
      </c>
      <c r="R122" s="94">
        <v>0.1520565405</v>
      </c>
      <c r="S122" s="94">
        <v>0.25359306339999999</v>
      </c>
      <c r="T122" s="94">
        <v>2.8304691E-3</v>
      </c>
      <c r="U122" s="96">
        <v>0.20833333330000001</v>
      </c>
      <c r="V122" s="94">
        <v>0.16175924680000001</v>
      </c>
      <c r="W122" s="94">
        <v>0.2683171358</v>
      </c>
      <c r="X122" s="94">
        <v>0.67735321199999998</v>
      </c>
      <c r="Y122" s="94">
        <v>0.52450431119999996</v>
      </c>
      <c r="Z122" s="94">
        <v>0.87474471409999999</v>
      </c>
      <c r="AA122" s="103">
        <v>92</v>
      </c>
      <c r="AB122" s="103">
        <v>332</v>
      </c>
      <c r="AC122" s="104">
        <v>0.26942389550000001</v>
      </c>
      <c r="AD122" s="94">
        <v>0.2188698919</v>
      </c>
      <c r="AE122" s="94">
        <v>0.33165473249999999</v>
      </c>
      <c r="AF122" s="94">
        <v>0.55549756679999995</v>
      </c>
      <c r="AG122" s="96">
        <v>0.27710843369999999</v>
      </c>
      <c r="AH122" s="94">
        <v>0.22589459940000001</v>
      </c>
      <c r="AI122" s="94">
        <v>0.33993324429999999</v>
      </c>
      <c r="AJ122" s="94">
        <v>1.0645021436</v>
      </c>
      <c r="AK122" s="94">
        <v>0.86476171199999996</v>
      </c>
      <c r="AL122" s="94">
        <v>1.3103781054999999</v>
      </c>
      <c r="AM122" s="94">
        <v>5.6684373199999999E-2</v>
      </c>
      <c r="AN122" s="94">
        <v>1.3720339991999999</v>
      </c>
      <c r="AO122" s="94">
        <v>0.99104030269999999</v>
      </c>
      <c r="AP122" s="94">
        <v>1.899496206</v>
      </c>
      <c r="AQ122" s="94">
        <v>0.85566128090000004</v>
      </c>
      <c r="AR122" s="94">
        <v>0.96807371549999999</v>
      </c>
      <c r="AS122" s="94">
        <v>0.68245233719999998</v>
      </c>
      <c r="AT122" s="94">
        <v>1.3732339498999999</v>
      </c>
      <c r="AU122" s="93">
        <v>1</v>
      </c>
      <c r="AV122" s="93">
        <v>2</v>
      </c>
      <c r="AW122" s="93" t="s">
        <v>28</v>
      </c>
      <c r="AX122" s="93" t="s">
        <v>28</v>
      </c>
      <c r="AY122" s="93" t="s">
        <v>28</v>
      </c>
      <c r="AZ122" s="93" t="s">
        <v>28</v>
      </c>
      <c r="BA122" s="93" t="s">
        <v>28</v>
      </c>
      <c r="BB122" s="93" t="s">
        <v>28</v>
      </c>
      <c r="BC122" s="105" t="s">
        <v>439</v>
      </c>
      <c r="BD122" s="106">
        <v>66</v>
      </c>
      <c r="BE122" s="106">
        <v>60</v>
      </c>
      <c r="BF122" s="106">
        <v>92</v>
      </c>
      <c r="BQ122" s="45"/>
      <c r="CC122" s="4"/>
      <c r="CO122" s="4"/>
    </row>
    <row r="123" spans="1:93" s="3" customFormat="1" x14ac:dyDescent="0.3">
      <c r="A123" s="9"/>
      <c r="B123" s="3" t="s">
        <v>125</v>
      </c>
      <c r="C123" s="99">
        <v>108</v>
      </c>
      <c r="D123" s="100">
        <v>348</v>
      </c>
      <c r="E123" s="95">
        <v>0.29508395980000002</v>
      </c>
      <c r="F123" s="101">
        <v>0.24339266239999999</v>
      </c>
      <c r="G123" s="101">
        <v>0.35775336229999999</v>
      </c>
      <c r="H123" s="101">
        <v>0.88367690610000005</v>
      </c>
      <c r="I123" s="102">
        <v>0.31034482759999998</v>
      </c>
      <c r="J123" s="101">
        <v>0.257002652</v>
      </c>
      <c r="K123" s="101">
        <v>0.37475843640000001</v>
      </c>
      <c r="L123" s="101">
        <v>0.98572661510000004</v>
      </c>
      <c r="M123" s="101">
        <v>0.81305207300000004</v>
      </c>
      <c r="N123" s="101">
        <v>1.1950734669</v>
      </c>
      <c r="O123" s="100">
        <v>134</v>
      </c>
      <c r="P123" s="100">
        <v>353</v>
      </c>
      <c r="Q123" s="95">
        <v>0.36296055290000001</v>
      </c>
      <c r="R123" s="101">
        <v>0.3052272687</v>
      </c>
      <c r="S123" s="101">
        <v>0.4316140021</v>
      </c>
      <c r="T123" s="101">
        <v>1.10015136E-2</v>
      </c>
      <c r="U123" s="102">
        <v>0.37960339939999999</v>
      </c>
      <c r="V123" s="101">
        <v>0.32047745220000001</v>
      </c>
      <c r="W123" s="101">
        <v>0.44963768869999998</v>
      </c>
      <c r="X123" s="101">
        <v>1.2519972780999999</v>
      </c>
      <c r="Y123" s="101">
        <v>1.052851905</v>
      </c>
      <c r="Z123" s="101">
        <v>1.4888107025999999</v>
      </c>
      <c r="AA123" s="100">
        <v>90</v>
      </c>
      <c r="AB123" s="100">
        <v>344</v>
      </c>
      <c r="AC123" s="95">
        <v>0.2511928296</v>
      </c>
      <c r="AD123" s="101">
        <v>0.20359903139999999</v>
      </c>
      <c r="AE123" s="101">
        <v>0.30991226830000002</v>
      </c>
      <c r="AF123" s="101">
        <v>0.94378321939999998</v>
      </c>
      <c r="AG123" s="102">
        <v>0.26162790699999999</v>
      </c>
      <c r="AH123" s="101">
        <v>0.21279408220000001</v>
      </c>
      <c r="AI123" s="101">
        <v>0.32166853989999999</v>
      </c>
      <c r="AJ123" s="101">
        <v>0.99247063869999996</v>
      </c>
      <c r="AK123" s="101">
        <v>0.8044260701</v>
      </c>
      <c r="AL123" s="101">
        <v>1.2244729569999999</v>
      </c>
      <c r="AM123" s="101">
        <v>6.9192289999999998E-3</v>
      </c>
      <c r="AN123" s="101">
        <v>0.6920664728</v>
      </c>
      <c r="AO123" s="101">
        <v>0.52983356270000004</v>
      </c>
      <c r="AP123" s="101">
        <v>0.9039744488</v>
      </c>
      <c r="AQ123" s="101">
        <v>0.10937384629999999</v>
      </c>
      <c r="AR123" s="101">
        <v>1.230024679</v>
      </c>
      <c r="AS123" s="101">
        <v>0.95464337529999999</v>
      </c>
      <c r="AT123" s="101">
        <v>1.58484388</v>
      </c>
      <c r="AU123" s="99" t="s">
        <v>28</v>
      </c>
      <c r="AV123" s="99" t="s">
        <v>28</v>
      </c>
      <c r="AW123" s="99" t="s">
        <v>28</v>
      </c>
      <c r="AX123" s="99" t="s">
        <v>28</v>
      </c>
      <c r="AY123" s="99" t="s">
        <v>228</v>
      </c>
      <c r="AZ123" s="99" t="s">
        <v>28</v>
      </c>
      <c r="BA123" s="99" t="s">
        <v>28</v>
      </c>
      <c r="BB123" s="99" t="s">
        <v>28</v>
      </c>
      <c r="BC123" s="97" t="s">
        <v>264</v>
      </c>
      <c r="BD123" s="98">
        <v>108</v>
      </c>
      <c r="BE123" s="98">
        <v>134</v>
      </c>
      <c r="BF123" s="98">
        <v>90</v>
      </c>
      <c r="BG123" s="37"/>
      <c r="BH123" s="37"/>
      <c r="BI123" s="37"/>
      <c r="BJ123" s="37"/>
      <c r="BK123" s="37"/>
      <c r="BL123" s="37"/>
      <c r="BM123" s="37"/>
      <c r="BN123" s="37"/>
      <c r="BO123" s="37"/>
      <c r="BP123" s="37"/>
      <c r="BQ123" s="46"/>
      <c r="BR123" s="37"/>
      <c r="BS123" s="37"/>
      <c r="BT123" s="37"/>
      <c r="BU123" s="37"/>
      <c r="BV123" s="37"/>
      <c r="BW123" s="37"/>
      <c r="CC123" s="21"/>
      <c r="CO123" s="21"/>
    </row>
    <row r="124" spans="1:93" x14ac:dyDescent="0.3">
      <c r="A124" s="9"/>
      <c r="B124" t="s">
        <v>126</v>
      </c>
      <c r="C124" s="93">
        <v>146</v>
      </c>
      <c r="D124" s="103">
        <v>324</v>
      </c>
      <c r="E124" s="104">
        <v>0.42520372210000001</v>
      </c>
      <c r="F124" s="94">
        <v>0.35981476909999999</v>
      </c>
      <c r="G124" s="94">
        <v>0.50247577580000002</v>
      </c>
      <c r="H124" s="94">
        <v>3.8024400000000001E-5</v>
      </c>
      <c r="I124" s="96">
        <v>0.45061728400000001</v>
      </c>
      <c r="J124" s="94">
        <v>0.38314389030000001</v>
      </c>
      <c r="K124" s="94">
        <v>0.52997305120000004</v>
      </c>
      <c r="L124" s="94">
        <v>1.4203910844000001</v>
      </c>
      <c r="M124" s="94">
        <v>1.2019595868999999</v>
      </c>
      <c r="N124" s="94">
        <v>1.6785180257000001</v>
      </c>
      <c r="O124" s="103">
        <v>163</v>
      </c>
      <c r="P124" s="103">
        <v>377</v>
      </c>
      <c r="Q124" s="104">
        <v>0.40568605369999999</v>
      </c>
      <c r="R124" s="94">
        <v>0.34638420330000003</v>
      </c>
      <c r="S124" s="94">
        <v>0.47514053070000001</v>
      </c>
      <c r="T124" s="94">
        <v>3.0792700000000001E-5</v>
      </c>
      <c r="U124" s="96">
        <v>0.43236074270000002</v>
      </c>
      <c r="V124" s="94">
        <v>0.37083012180000002</v>
      </c>
      <c r="W124" s="94">
        <v>0.50410093690000002</v>
      </c>
      <c r="X124" s="94">
        <v>1.3993747556</v>
      </c>
      <c r="Y124" s="94">
        <v>1.1948187654</v>
      </c>
      <c r="Z124" s="94">
        <v>1.6389512478999999</v>
      </c>
      <c r="AA124" s="103">
        <v>146</v>
      </c>
      <c r="AB124" s="103">
        <v>395</v>
      </c>
      <c r="AC124" s="104">
        <v>0.35139899450000001</v>
      </c>
      <c r="AD124" s="94">
        <v>0.29744128440000001</v>
      </c>
      <c r="AE124" s="94">
        <v>0.41514497099999997</v>
      </c>
      <c r="AF124" s="94">
        <v>1.14319E-4</v>
      </c>
      <c r="AG124" s="96">
        <v>0.36962025320000003</v>
      </c>
      <c r="AH124" s="94">
        <v>0.31427498850000002</v>
      </c>
      <c r="AI124" s="94">
        <v>0.43471207239999998</v>
      </c>
      <c r="AJ124" s="94">
        <v>1.3883882954</v>
      </c>
      <c r="AK124" s="94">
        <v>1.1751997137000001</v>
      </c>
      <c r="AL124" s="94">
        <v>1.6402506199</v>
      </c>
      <c r="AM124" s="94">
        <v>0.2074564257</v>
      </c>
      <c r="AN124" s="94">
        <v>0.86618455650000004</v>
      </c>
      <c r="AO124" s="94">
        <v>0.69279899209999996</v>
      </c>
      <c r="AP124" s="94">
        <v>1.0829630159000001</v>
      </c>
      <c r="AQ124" s="94">
        <v>0.68007439700000005</v>
      </c>
      <c r="AR124" s="94">
        <v>0.95409807739999997</v>
      </c>
      <c r="AS124" s="94">
        <v>0.76312940870000001</v>
      </c>
      <c r="AT124" s="94">
        <v>1.1928555378000001</v>
      </c>
      <c r="AU124" s="93">
        <v>1</v>
      </c>
      <c r="AV124" s="93">
        <v>2</v>
      </c>
      <c r="AW124" s="93">
        <v>3</v>
      </c>
      <c r="AX124" s="93" t="s">
        <v>28</v>
      </c>
      <c r="AY124" s="93" t="s">
        <v>28</v>
      </c>
      <c r="AZ124" s="93" t="s">
        <v>28</v>
      </c>
      <c r="BA124" s="93" t="s">
        <v>28</v>
      </c>
      <c r="BB124" s="93" t="s">
        <v>28</v>
      </c>
      <c r="BC124" s="105" t="s">
        <v>229</v>
      </c>
      <c r="BD124" s="106">
        <v>146</v>
      </c>
      <c r="BE124" s="106">
        <v>163</v>
      </c>
      <c r="BF124" s="106">
        <v>146</v>
      </c>
      <c r="BQ124" s="45"/>
      <c r="CC124" s="4"/>
      <c r="CO124" s="4"/>
    </row>
    <row r="125" spans="1:93" x14ac:dyDescent="0.3">
      <c r="A125" s="9"/>
      <c r="B125" t="s">
        <v>127</v>
      </c>
      <c r="C125" s="93">
        <v>82</v>
      </c>
      <c r="D125" s="103">
        <v>143</v>
      </c>
      <c r="E125" s="104">
        <v>0.52630792550000005</v>
      </c>
      <c r="F125" s="94">
        <v>0.42229437390000002</v>
      </c>
      <c r="G125" s="94">
        <v>0.65594061770000001</v>
      </c>
      <c r="H125" s="94">
        <v>5.0958499999999997E-7</v>
      </c>
      <c r="I125" s="96">
        <v>0.57342657340000003</v>
      </c>
      <c r="J125" s="94">
        <v>0.46182594710000002</v>
      </c>
      <c r="K125" s="94">
        <v>0.7119955845</v>
      </c>
      <c r="L125" s="94">
        <v>1.7581292126000001</v>
      </c>
      <c r="M125" s="94">
        <v>1.4106724203000001</v>
      </c>
      <c r="N125" s="94">
        <v>2.1911666263999998</v>
      </c>
      <c r="O125" s="103">
        <v>83</v>
      </c>
      <c r="P125" s="103">
        <v>157</v>
      </c>
      <c r="Q125" s="104">
        <v>0.50256051749999997</v>
      </c>
      <c r="R125" s="94">
        <v>0.40400784750000002</v>
      </c>
      <c r="S125" s="94">
        <v>0.62515388080000001</v>
      </c>
      <c r="T125" s="94">
        <v>7.8148628000000005E-7</v>
      </c>
      <c r="U125" s="96">
        <v>0.5286624204</v>
      </c>
      <c r="V125" s="94">
        <v>0.4263310193</v>
      </c>
      <c r="W125" s="94">
        <v>0.65555622769999999</v>
      </c>
      <c r="X125" s="94">
        <v>1.733533837</v>
      </c>
      <c r="Y125" s="94">
        <v>1.3935859456999999</v>
      </c>
      <c r="Z125" s="94">
        <v>2.1564077718000001</v>
      </c>
      <c r="AA125" s="103">
        <v>73</v>
      </c>
      <c r="AB125" s="103">
        <v>142</v>
      </c>
      <c r="AC125" s="104">
        <v>0.47874684420000002</v>
      </c>
      <c r="AD125" s="94">
        <v>0.3793381904</v>
      </c>
      <c r="AE125" s="94">
        <v>0.60420634309999999</v>
      </c>
      <c r="AF125" s="94">
        <v>7.9806447E-8</v>
      </c>
      <c r="AG125" s="96">
        <v>0.51408450699999997</v>
      </c>
      <c r="AH125" s="94">
        <v>0.40870402109999998</v>
      </c>
      <c r="AI125" s="94">
        <v>0.64663635959999999</v>
      </c>
      <c r="AJ125" s="94">
        <v>1.8915435881</v>
      </c>
      <c r="AK125" s="94">
        <v>1.4987769226000001</v>
      </c>
      <c r="AL125" s="94">
        <v>2.3872379483000001</v>
      </c>
      <c r="AM125" s="94">
        <v>0.7622565295</v>
      </c>
      <c r="AN125" s="94">
        <v>0.95261531209999994</v>
      </c>
      <c r="AO125" s="94">
        <v>0.69554993669999998</v>
      </c>
      <c r="AP125" s="94">
        <v>1.3046883981999999</v>
      </c>
      <c r="AQ125" s="94">
        <v>0.76687515230000003</v>
      </c>
      <c r="AR125" s="94">
        <v>0.95487925060000001</v>
      </c>
      <c r="AS125" s="94">
        <v>0.70369637860000001</v>
      </c>
      <c r="AT125" s="94">
        <v>1.2957212952999999</v>
      </c>
      <c r="AU125" s="93">
        <v>1</v>
      </c>
      <c r="AV125" s="93">
        <v>2</v>
      </c>
      <c r="AW125" s="93">
        <v>3</v>
      </c>
      <c r="AX125" s="93" t="s">
        <v>28</v>
      </c>
      <c r="AY125" s="93" t="s">
        <v>28</v>
      </c>
      <c r="AZ125" s="93" t="s">
        <v>28</v>
      </c>
      <c r="BA125" s="93" t="s">
        <v>28</v>
      </c>
      <c r="BB125" s="93" t="s">
        <v>28</v>
      </c>
      <c r="BC125" s="105" t="s">
        <v>229</v>
      </c>
      <c r="BD125" s="106">
        <v>82</v>
      </c>
      <c r="BE125" s="106">
        <v>83</v>
      </c>
      <c r="BF125" s="106">
        <v>73</v>
      </c>
      <c r="BQ125" s="45"/>
      <c r="CC125" s="4"/>
      <c r="CO125" s="4"/>
    </row>
    <row r="126" spans="1:93" s="3" customFormat="1" x14ac:dyDescent="0.3">
      <c r="A126" s="9" t="s">
        <v>233</v>
      </c>
      <c r="B126" s="3" t="s">
        <v>51</v>
      </c>
      <c r="C126" s="99">
        <v>113</v>
      </c>
      <c r="D126" s="100">
        <v>424</v>
      </c>
      <c r="E126" s="95">
        <v>0.2712724413</v>
      </c>
      <c r="F126" s="101">
        <v>0.22466645569999999</v>
      </c>
      <c r="G126" s="101">
        <v>0.32754661639999999</v>
      </c>
      <c r="H126" s="101">
        <v>0.30570981060000002</v>
      </c>
      <c r="I126" s="102">
        <v>0.26650943399999999</v>
      </c>
      <c r="J126" s="101">
        <v>0.22163496799999999</v>
      </c>
      <c r="K126" s="101">
        <v>0.32046963989999999</v>
      </c>
      <c r="L126" s="101">
        <v>0.90618434650000002</v>
      </c>
      <c r="M126" s="101">
        <v>0.75049726539999995</v>
      </c>
      <c r="N126" s="101">
        <v>1.0941679705</v>
      </c>
      <c r="O126" s="100">
        <v>160</v>
      </c>
      <c r="P126" s="100">
        <v>578</v>
      </c>
      <c r="Q126" s="95">
        <v>0.28473224899999999</v>
      </c>
      <c r="R126" s="101">
        <v>0.24280537460000001</v>
      </c>
      <c r="S126" s="101">
        <v>0.33389892519999997</v>
      </c>
      <c r="T126" s="101">
        <v>0.82467269200000004</v>
      </c>
      <c r="U126" s="102">
        <v>0.27681660899999999</v>
      </c>
      <c r="V126" s="101">
        <v>0.23708209359999999</v>
      </c>
      <c r="W126" s="101">
        <v>0.3232105549</v>
      </c>
      <c r="X126" s="101">
        <v>0.98215631920000002</v>
      </c>
      <c r="Y126" s="101">
        <v>0.83753362620000005</v>
      </c>
      <c r="Z126" s="101">
        <v>1.1517520075000001</v>
      </c>
      <c r="AA126" s="100">
        <v>161</v>
      </c>
      <c r="AB126" s="100">
        <v>677</v>
      </c>
      <c r="AC126" s="95">
        <v>0.2455418305</v>
      </c>
      <c r="AD126" s="101">
        <v>0.20943615199999999</v>
      </c>
      <c r="AE126" s="101">
        <v>0.28787193589999999</v>
      </c>
      <c r="AF126" s="101">
        <v>0.70875429359999997</v>
      </c>
      <c r="AG126" s="102">
        <v>0.23781388480000001</v>
      </c>
      <c r="AH126" s="101">
        <v>0.2037760445</v>
      </c>
      <c r="AI126" s="101">
        <v>0.27753725379999999</v>
      </c>
      <c r="AJ126" s="101">
        <v>0.97014336619999997</v>
      </c>
      <c r="AK126" s="101">
        <v>0.8274887138</v>
      </c>
      <c r="AL126" s="101">
        <v>1.1373909218</v>
      </c>
      <c r="AM126" s="101">
        <v>0.1846615083</v>
      </c>
      <c r="AN126" s="101">
        <v>0.86236045039999998</v>
      </c>
      <c r="AO126" s="101">
        <v>0.69289733399999998</v>
      </c>
      <c r="AP126" s="101">
        <v>1.0732694586</v>
      </c>
      <c r="AQ126" s="101">
        <v>0.69352172629999997</v>
      </c>
      <c r="AR126" s="101">
        <v>1.0496173059</v>
      </c>
      <c r="AS126" s="101">
        <v>0.82496039870000004</v>
      </c>
      <c r="AT126" s="101">
        <v>1.3354537872000001</v>
      </c>
      <c r="AU126" s="99" t="s">
        <v>28</v>
      </c>
      <c r="AV126" s="99" t="s">
        <v>28</v>
      </c>
      <c r="AW126" s="99" t="s">
        <v>28</v>
      </c>
      <c r="AX126" s="99" t="s">
        <v>28</v>
      </c>
      <c r="AY126" s="99" t="s">
        <v>28</v>
      </c>
      <c r="AZ126" s="99" t="s">
        <v>28</v>
      </c>
      <c r="BA126" s="99" t="s">
        <v>28</v>
      </c>
      <c r="BB126" s="99" t="s">
        <v>28</v>
      </c>
      <c r="BC126" s="97" t="s">
        <v>28</v>
      </c>
      <c r="BD126" s="98">
        <v>113</v>
      </c>
      <c r="BE126" s="98">
        <v>160</v>
      </c>
      <c r="BF126" s="98">
        <v>161</v>
      </c>
      <c r="BG126" s="37"/>
      <c r="BH126" s="37"/>
      <c r="BI126" s="37"/>
      <c r="BJ126" s="37"/>
      <c r="BK126" s="37"/>
      <c r="BL126" s="37"/>
      <c r="BM126" s="37"/>
      <c r="BN126" s="37"/>
      <c r="BO126" s="37"/>
      <c r="BP126" s="37"/>
      <c r="BQ126" s="46"/>
      <c r="BR126" s="37"/>
      <c r="BS126" s="37"/>
      <c r="BT126" s="37"/>
      <c r="BU126" s="37"/>
      <c r="BV126" s="37"/>
      <c r="BW126" s="37"/>
      <c r="CC126" s="21"/>
      <c r="CO126" s="21"/>
    </row>
    <row r="127" spans="1:93" x14ac:dyDescent="0.3">
      <c r="A127" s="9"/>
      <c r="B127" t="s">
        <v>52</v>
      </c>
      <c r="C127" s="93"/>
      <c r="D127" s="103"/>
      <c r="E127" s="104"/>
      <c r="F127" s="94"/>
      <c r="G127" s="94"/>
      <c r="H127" s="94"/>
      <c r="I127" s="96"/>
      <c r="J127" s="94"/>
      <c r="K127" s="94"/>
      <c r="L127" s="94"/>
      <c r="M127" s="94"/>
      <c r="N127" s="94"/>
      <c r="O127" s="103"/>
      <c r="P127" s="103"/>
      <c r="Q127" s="104"/>
      <c r="R127" s="94"/>
      <c r="S127" s="94"/>
      <c r="T127" s="94"/>
      <c r="U127" s="96"/>
      <c r="V127" s="94"/>
      <c r="W127" s="94"/>
      <c r="X127" s="94"/>
      <c r="Y127" s="94"/>
      <c r="Z127" s="94"/>
      <c r="AA127" s="103"/>
      <c r="AB127" s="103"/>
      <c r="AC127" s="104"/>
      <c r="AD127" s="94"/>
      <c r="AE127" s="94"/>
      <c r="AF127" s="94"/>
      <c r="AG127" s="96"/>
      <c r="AH127" s="94"/>
      <c r="AI127" s="94"/>
      <c r="AJ127" s="94"/>
      <c r="AK127" s="94"/>
      <c r="AL127" s="94"/>
      <c r="AM127" s="94"/>
      <c r="AN127" s="94"/>
      <c r="AO127" s="94"/>
      <c r="AP127" s="94"/>
      <c r="AQ127" s="94"/>
      <c r="AR127" s="94"/>
      <c r="AS127" s="94"/>
      <c r="AT127" s="94"/>
      <c r="AU127" s="93" t="s">
        <v>28</v>
      </c>
      <c r="AV127" s="93" t="s">
        <v>28</v>
      </c>
      <c r="AW127" s="93" t="s">
        <v>28</v>
      </c>
      <c r="AX127" s="93" t="s">
        <v>28</v>
      </c>
      <c r="AY127" s="93" t="s">
        <v>28</v>
      </c>
      <c r="AZ127" s="93" t="s">
        <v>420</v>
      </c>
      <c r="BA127" s="93" t="s">
        <v>420</v>
      </c>
      <c r="BB127" s="93" t="s">
        <v>420</v>
      </c>
      <c r="BC127" s="105" t="s">
        <v>421</v>
      </c>
      <c r="BD127" s="106"/>
      <c r="BE127" s="106"/>
      <c r="BF127" s="106"/>
      <c r="BQ127" s="45"/>
    </row>
    <row r="128" spans="1:93" x14ac:dyDescent="0.3">
      <c r="A128" s="9"/>
      <c r="B128" t="s">
        <v>54</v>
      </c>
      <c r="C128" s="93">
        <v>87</v>
      </c>
      <c r="D128" s="103">
        <v>333</v>
      </c>
      <c r="E128" s="104">
        <v>0.26333278449999997</v>
      </c>
      <c r="F128" s="94">
        <v>0.21265684309999999</v>
      </c>
      <c r="G128" s="94">
        <v>0.32608475879999999</v>
      </c>
      <c r="H128" s="94">
        <v>0.23969762859999999</v>
      </c>
      <c r="I128" s="96">
        <v>0.26126126129999999</v>
      </c>
      <c r="J128" s="94">
        <v>0.2117466922</v>
      </c>
      <c r="K128" s="94">
        <v>0.32235425229999998</v>
      </c>
      <c r="L128" s="94">
        <v>0.87966195950000003</v>
      </c>
      <c r="M128" s="94">
        <v>0.71037920970000001</v>
      </c>
      <c r="N128" s="94">
        <v>1.0892846418</v>
      </c>
      <c r="O128" s="103">
        <v>114</v>
      </c>
      <c r="P128" s="103">
        <v>373</v>
      </c>
      <c r="Q128" s="104">
        <v>0.313539501</v>
      </c>
      <c r="R128" s="94">
        <v>0.2600021159</v>
      </c>
      <c r="S128" s="94">
        <v>0.3781008408</v>
      </c>
      <c r="T128" s="94">
        <v>0.4119977413</v>
      </c>
      <c r="U128" s="96">
        <v>0.30563002680000001</v>
      </c>
      <c r="V128" s="94">
        <v>0.25437456899999999</v>
      </c>
      <c r="W128" s="94">
        <v>0.36721325430000001</v>
      </c>
      <c r="X128" s="94">
        <v>1.0815241453</v>
      </c>
      <c r="Y128" s="94">
        <v>0.89685212030000006</v>
      </c>
      <c r="Z128" s="94">
        <v>1.3042222350999999</v>
      </c>
      <c r="AA128" s="103">
        <v>114</v>
      </c>
      <c r="AB128" s="103">
        <v>452</v>
      </c>
      <c r="AC128" s="104">
        <v>0.26028163949999999</v>
      </c>
      <c r="AD128" s="94">
        <v>0.21579415730000001</v>
      </c>
      <c r="AE128" s="94">
        <v>0.31394052890000002</v>
      </c>
      <c r="AF128" s="94">
        <v>0.76980384869999996</v>
      </c>
      <c r="AG128" s="96">
        <v>0.25221238940000001</v>
      </c>
      <c r="AH128" s="94">
        <v>0.209915297</v>
      </c>
      <c r="AI128" s="94">
        <v>0.30303217669999999</v>
      </c>
      <c r="AJ128" s="94">
        <v>1.0283808077000001</v>
      </c>
      <c r="AK128" s="94">
        <v>0.85260938939999997</v>
      </c>
      <c r="AL128" s="94">
        <v>1.2403887392999999</v>
      </c>
      <c r="AM128" s="94">
        <v>0.15988029179999999</v>
      </c>
      <c r="AN128" s="94">
        <v>0.83013986669999995</v>
      </c>
      <c r="AO128" s="94">
        <v>0.64033315160000004</v>
      </c>
      <c r="AP128" s="94">
        <v>1.0762088400000001</v>
      </c>
      <c r="AQ128" s="94">
        <v>0.2202864433</v>
      </c>
      <c r="AR128" s="94">
        <v>1.1906588143000001</v>
      </c>
      <c r="AS128" s="94">
        <v>0.90075293190000005</v>
      </c>
      <c r="AT128" s="94">
        <v>1.5738704386</v>
      </c>
      <c r="AU128" s="93" t="s">
        <v>28</v>
      </c>
      <c r="AV128" s="93" t="s">
        <v>28</v>
      </c>
      <c r="AW128" s="93" t="s">
        <v>28</v>
      </c>
      <c r="AX128" s="93" t="s">
        <v>28</v>
      </c>
      <c r="AY128" s="93" t="s">
        <v>28</v>
      </c>
      <c r="AZ128" s="93" t="s">
        <v>28</v>
      </c>
      <c r="BA128" s="93" t="s">
        <v>28</v>
      </c>
      <c r="BB128" s="93" t="s">
        <v>28</v>
      </c>
      <c r="BC128" s="105" t="s">
        <v>28</v>
      </c>
      <c r="BD128" s="106">
        <v>87</v>
      </c>
      <c r="BE128" s="106">
        <v>114</v>
      </c>
      <c r="BF128" s="106">
        <v>114</v>
      </c>
      <c r="BQ128" s="45"/>
    </row>
    <row r="129" spans="1:104" x14ac:dyDescent="0.3">
      <c r="A129" s="9"/>
      <c r="B129" t="s">
        <v>53</v>
      </c>
      <c r="C129" s="93">
        <v>123</v>
      </c>
      <c r="D129" s="103">
        <v>380</v>
      </c>
      <c r="E129" s="104">
        <v>0.32525970990000003</v>
      </c>
      <c r="F129" s="94">
        <v>0.2714137855</v>
      </c>
      <c r="G129" s="94">
        <v>0.38978815570000003</v>
      </c>
      <c r="H129" s="94">
        <v>0.36879211709999998</v>
      </c>
      <c r="I129" s="96">
        <v>0.32368421050000001</v>
      </c>
      <c r="J129" s="94">
        <v>0.27125094280000001</v>
      </c>
      <c r="K129" s="94">
        <v>0.38625291789999999</v>
      </c>
      <c r="L129" s="94">
        <v>1.0865285699</v>
      </c>
      <c r="M129" s="94">
        <v>0.90665650639999995</v>
      </c>
      <c r="N129" s="94">
        <v>1.3020855471999999</v>
      </c>
      <c r="O129" s="103">
        <v>121</v>
      </c>
      <c r="P129" s="103">
        <v>449</v>
      </c>
      <c r="Q129" s="104">
        <v>0.27394933160000001</v>
      </c>
      <c r="R129" s="94">
        <v>0.22838164929999999</v>
      </c>
      <c r="S129" s="94">
        <v>0.32860887249999998</v>
      </c>
      <c r="T129" s="94">
        <v>0.54193086089999998</v>
      </c>
      <c r="U129" s="96">
        <v>0.26948775060000002</v>
      </c>
      <c r="V129" s="94">
        <v>0.2255054648</v>
      </c>
      <c r="W129" s="94">
        <v>0.32204828279999997</v>
      </c>
      <c r="X129" s="94">
        <v>0.94496168999999997</v>
      </c>
      <c r="Y129" s="94">
        <v>0.78778038279999996</v>
      </c>
      <c r="Z129" s="94">
        <v>1.1335044830000001</v>
      </c>
      <c r="AA129" s="103">
        <v>90</v>
      </c>
      <c r="AB129" s="103">
        <v>471</v>
      </c>
      <c r="AC129" s="104">
        <v>0.1964452112</v>
      </c>
      <c r="AD129" s="94">
        <v>0.1592305507</v>
      </c>
      <c r="AE129" s="94">
        <v>0.24235751759999999</v>
      </c>
      <c r="AF129" s="94">
        <v>1.8047814700000001E-2</v>
      </c>
      <c r="AG129" s="96">
        <v>0.19108280250000001</v>
      </c>
      <c r="AH129" s="94">
        <v>0.1554164847</v>
      </c>
      <c r="AI129" s="94">
        <v>0.23493413530000001</v>
      </c>
      <c r="AJ129" s="94">
        <v>0.77616110500000002</v>
      </c>
      <c r="AK129" s="94">
        <v>0.62912483060000002</v>
      </c>
      <c r="AL129" s="94">
        <v>0.95756204749999996</v>
      </c>
      <c r="AM129" s="94">
        <v>1.68901282E-2</v>
      </c>
      <c r="AN129" s="94">
        <v>0.71708592989999997</v>
      </c>
      <c r="AO129" s="94">
        <v>0.54586418579999996</v>
      </c>
      <c r="AP129" s="94">
        <v>0.94201496299999998</v>
      </c>
      <c r="AQ129" s="94">
        <v>0.17998774640000001</v>
      </c>
      <c r="AR129" s="94">
        <v>0.84224797370000004</v>
      </c>
      <c r="AS129" s="94">
        <v>0.65531259100000006</v>
      </c>
      <c r="AT129" s="94">
        <v>1.0825088040999999</v>
      </c>
      <c r="AU129" s="93" t="s">
        <v>28</v>
      </c>
      <c r="AV129" s="93" t="s">
        <v>28</v>
      </c>
      <c r="AW129" s="93" t="s">
        <v>28</v>
      </c>
      <c r="AX129" s="93" t="s">
        <v>28</v>
      </c>
      <c r="AY129" s="93" t="s">
        <v>228</v>
      </c>
      <c r="AZ129" s="93" t="s">
        <v>28</v>
      </c>
      <c r="BA129" s="93" t="s">
        <v>28</v>
      </c>
      <c r="BB129" s="93" t="s">
        <v>28</v>
      </c>
      <c r="BC129" s="105" t="s">
        <v>264</v>
      </c>
      <c r="BD129" s="106">
        <v>123</v>
      </c>
      <c r="BE129" s="106">
        <v>121</v>
      </c>
      <c r="BF129" s="106">
        <v>90</v>
      </c>
      <c r="BQ129" s="45"/>
    </row>
    <row r="130" spans="1:104" x14ac:dyDescent="0.3">
      <c r="A130" s="9"/>
      <c r="B130" t="s">
        <v>55</v>
      </c>
      <c r="C130" s="93">
        <v>57</v>
      </c>
      <c r="D130" s="103">
        <v>216</v>
      </c>
      <c r="E130" s="104">
        <v>0.26040680249999998</v>
      </c>
      <c r="F130" s="94">
        <v>0.2002801417</v>
      </c>
      <c r="G130" s="94">
        <v>0.33858425599999997</v>
      </c>
      <c r="H130" s="94">
        <v>0.29803469269999999</v>
      </c>
      <c r="I130" s="96">
        <v>0.26388888890000001</v>
      </c>
      <c r="J130" s="94">
        <v>0.20355262430000001</v>
      </c>
      <c r="K130" s="94">
        <v>0.34210979060000002</v>
      </c>
      <c r="L130" s="94">
        <v>0.86988772989999996</v>
      </c>
      <c r="M130" s="94">
        <v>0.66903489520000003</v>
      </c>
      <c r="N130" s="94">
        <v>1.1310391551000001</v>
      </c>
      <c r="O130" s="103">
        <v>77</v>
      </c>
      <c r="P130" s="103">
        <v>288</v>
      </c>
      <c r="Q130" s="104">
        <v>0.26636500909999999</v>
      </c>
      <c r="R130" s="94">
        <v>0.21241056520000001</v>
      </c>
      <c r="S130" s="94">
        <v>0.33402443030000001</v>
      </c>
      <c r="T130" s="94">
        <v>0.46336868910000001</v>
      </c>
      <c r="U130" s="96">
        <v>0.26736111109999999</v>
      </c>
      <c r="V130" s="94">
        <v>0.2138428919</v>
      </c>
      <c r="W130" s="94">
        <v>0.33427327470000001</v>
      </c>
      <c r="X130" s="94">
        <v>0.9188003039</v>
      </c>
      <c r="Y130" s="94">
        <v>0.73268967490000003</v>
      </c>
      <c r="Z130" s="94">
        <v>1.1521849254000001</v>
      </c>
      <c r="AA130" s="103">
        <v>76</v>
      </c>
      <c r="AB130" s="103">
        <v>303</v>
      </c>
      <c r="AC130" s="104">
        <v>0.25595167320000001</v>
      </c>
      <c r="AD130" s="94">
        <v>0.20377414499999999</v>
      </c>
      <c r="AE130" s="94">
        <v>0.32148955410000002</v>
      </c>
      <c r="AF130" s="94">
        <v>0.9232234614</v>
      </c>
      <c r="AG130" s="96">
        <v>0.25082508250000002</v>
      </c>
      <c r="AH130" s="94">
        <v>0.20032329290000001</v>
      </c>
      <c r="AI130" s="94">
        <v>0.31405844579999997</v>
      </c>
      <c r="AJ130" s="94">
        <v>1.0112729767999999</v>
      </c>
      <c r="AK130" s="94">
        <v>0.80511794930000002</v>
      </c>
      <c r="AL130" s="94">
        <v>1.2702151711</v>
      </c>
      <c r="AM130" s="94">
        <v>0.80520444550000003</v>
      </c>
      <c r="AN130" s="94">
        <v>0.96090576650000004</v>
      </c>
      <c r="AO130" s="94">
        <v>0.69990376389999998</v>
      </c>
      <c r="AP130" s="94">
        <v>1.3192383577</v>
      </c>
      <c r="AQ130" s="94">
        <v>0.89698585990000002</v>
      </c>
      <c r="AR130" s="94">
        <v>1.0228803799999999</v>
      </c>
      <c r="AS130" s="94">
        <v>0.72626075050000005</v>
      </c>
      <c r="AT130" s="94">
        <v>1.4406454859</v>
      </c>
      <c r="AU130" s="93" t="s">
        <v>28</v>
      </c>
      <c r="AV130" s="93" t="s">
        <v>28</v>
      </c>
      <c r="AW130" s="93" t="s">
        <v>28</v>
      </c>
      <c r="AX130" s="93" t="s">
        <v>28</v>
      </c>
      <c r="AY130" s="93" t="s">
        <v>28</v>
      </c>
      <c r="AZ130" s="93" t="s">
        <v>28</v>
      </c>
      <c r="BA130" s="93" t="s">
        <v>28</v>
      </c>
      <c r="BB130" s="93" t="s">
        <v>28</v>
      </c>
      <c r="BC130" s="105" t="s">
        <v>28</v>
      </c>
      <c r="BD130" s="106">
        <v>57</v>
      </c>
      <c r="BE130" s="106">
        <v>77</v>
      </c>
      <c r="BF130" s="106">
        <v>76</v>
      </c>
    </row>
    <row r="131" spans="1:104" x14ac:dyDescent="0.3">
      <c r="A131" s="9"/>
      <c r="B131" t="s">
        <v>59</v>
      </c>
      <c r="C131" s="93">
        <v>130</v>
      </c>
      <c r="D131" s="103">
        <v>453</v>
      </c>
      <c r="E131" s="104">
        <v>0.28696383850000001</v>
      </c>
      <c r="F131" s="94">
        <v>0.24058984899999999</v>
      </c>
      <c r="G131" s="94">
        <v>0.34227647160000002</v>
      </c>
      <c r="H131" s="94">
        <v>0.63825875730000003</v>
      </c>
      <c r="I131" s="96">
        <v>0.2869757174</v>
      </c>
      <c r="J131" s="94">
        <v>0.24165168980000001</v>
      </c>
      <c r="K131" s="94">
        <v>0.3408006891</v>
      </c>
      <c r="L131" s="94">
        <v>0.95860138709999998</v>
      </c>
      <c r="M131" s="94">
        <v>0.80368928760000002</v>
      </c>
      <c r="N131" s="94">
        <v>1.1433729845</v>
      </c>
      <c r="O131" s="103">
        <v>174</v>
      </c>
      <c r="P131" s="103">
        <v>593</v>
      </c>
      <c r="Q131" s="104">
        <v>0.29774589670000001</v>
      </c>
      <c r="R131" s="94">
        <v>0.25549287780000002</v>
      </c>
      <c r="S131" s="94">
        <v>0.34698665470000001</v>
      </c>
      <c r="T131" s="94">
        <v>0.73253469329999998</v>
      </c>
      <c r="U131" s="96">
        <v>0.29342327150000003</v>
      </c>
      <c r="V131" s="94">
        <v>0.2529094939</v>
      </c>
      <c r="W131" s="94">
        <v>0.3404269841</v>
      </c>
      <c r="X131" s="94">
        <v>1.0270456367</v>
      </c>
      <c r="Y131" s="94">
        <v>0.88129793999999995</v>
      </c>
      <c r="Z131" s="94">
        <v>1.1968968632000001</v>
      </c>
      <c r="AA131" s="103">
        <v>112</v>
      </c>
      <c r="AB131" s="103">
        <v>644</v>
      </c>
      <c r="AC131" s="104">
        <v>0.1801513974</v>
      </c>
      <c r="AD131" s="94">
        <v>0.1491201881</v>
      </c>
      <c r="AE131" s="94">
        <v>0.21764005519999999</v>
      </c>
      <c r="AF131" s="94">
        <v>4.2375989999999999E-4</v>
      </c>
      <c r="AG131" s="96">
        <v>0.1739130435</v>
      </c>
      <c r="AH131" s="94">
        <v>0.1445110876</v>
      </c>
      <c r="AI131" s="94">
        <v>0.2092970663</v>
      </c>
      <c r="AJ131" s="94">
        <v>0.7117837427</v>
      </c>
      <c r="AK131" s="94">
        <v>0.5891784752</v>
      </c>
      <c r="AL131" s="94">
        <v>0.85990258919999996</v>
      </c>
      <c r="AM131" s="94">
        <v>3.36604E-5</v>
      </c>
      <c r="AN131" s="94">
        <v>0.60505081469999999</v>
      </c>
      <c r="AO131" s="94">
        <v>0.47716236960000002</v>
      </c>
      <c r="AP131" s="94">
        <v>0.76721575669999997</v>
      </c>
      <c r="AQ131" s="94">
        <v>0.75037084629999995</v>
      </c>
      <c r="AR131" s="94">
        <v>1.037572881</v>
      </c>
      <c r="AS131" s="94">
        <v>0.82667734120000003</v>
      </c>
      <c r="AT131" s="94">
        <v>1.3022704624000001</v>
      </c>
      <c r="AU131" s="93" t="s">
        <v>28</v>
      </c>
      <c r="AV131" s="93" t="s">
        <v>28</v>
      </c>
      <c r="AW131" s="93">
        <v>3</v>
      </c>
      <c r="AX131" s="93" t="s">
        <v>28</v>
      </c>
      <c r="AY131" s="93" t="s">
        <v>228</v>
      </c>
      <c r="AZ131" s="93" t="s">
        <v>28</v>
      </c>
      <c r="BA131" s="93" t="s">
        <v>28</v>
      </c>
      <c r="BB131" s="93" t="s">
        <v>28</v>
      </c>
      <c r="BC131" s="105" t="s">
        <v>440</v>
      </c>
      <c r="BD131" s="106">
        <v>130</v>
      </c>
      <c r="BE131" s="106">
        <v>174</v>
      </c>
      <c r="BF131" s="106">
        <v>112</v>
      </c>
      <c r="BQ131" s="45"/>
    </row>
    <row r="132" spans="1:104" x14ac:dyDescent="0.3">
      <c r="A132" s="9"/>
      <c r="B132" t="s">
        <v>56</v>
      </c>
      <c r="C132" s="93">
        <v>81</v>
      </c>
      <c r="D132" s="103">
        <v>239</v>
      </c>
      <c r="E132" s="104">
        <v>0.34948031600000001</v>
      </c>
      <c r="F132" s="94">
        <v>0.28009133939999997</v>
      </c>
      <c r="G132" s="94">
        <v>0.43605950650000003</v>
      </c>
      <c r="H132" s="94">
        <v>0.17040496490000001</v>
      </c>
      <c r="I132" s="96">
        <v>0.33891213390000002</v>
      </c>
      <c r="J132" s="94">
        <v>0.27258952869999997</v>
      </c>
      <c r="K132" s="94">
        <v>0.42137141169999998</v>
      </c>
      <c r="L132" s="94">
        <v>1.1674373934</v>
      </c>
      <c r="M132" s="94">
        <v>0.93564383539999996</v>
      </c>
      <c r="N132" s="94">
        <v>1.4566547825</v>
      </c>
      <c r="O132" s="103">
        <v>90</v>
      </c>
      <c r="P132" s="103">
        <v>275</v>
      </c>
      <c r="Q132" s="104">
        <v>0.33595242139999998</v>
      </c>
      <c r="R132" s="94">
        <v>0.27235553379999999</v>
      </c>
      <c r="S132" s="94">
        <v>0.41439961910000001</v>
      </c>
      <c r="T132" s="94">
        <v>0.16858571680000001</v>
      </c>
      <c r="U132" s="96">
        <v>0.32727272730000001</v>
      </c>
      <c r="V132" s="94">
        <v>0.2661860519</v>
      </c>
      <c r="W132" s="94">
        <v>0.40237810080000003</v>
      </c>
      <c r="X132" s="94">
        <v>1.1588353439000001</v>
      </c>
      <c r="Y132" s="94">
        <v>0.93946403879999996</v>
      </c>
      <c r="Z132" s="94">
        <v>1.4294313555</v>
      </c>
      <c r="AA132" s="103">
        <v>76</v>
      </c>
      <c r="AB132" s="103">
        <v>295</v>
      </c>
      <c r="AC132" s="104">
        <v>0.2673537299</v>
      </c>
      <c r="AD132" s="94">
        <v>0.21284511070000001</v>
      </c>
      <c r="AE132" s="94">
        <v>0.3358217469</v>
      </c>
      <c r="AF132" s="94">
        <v>0.63763352890000002</v>
      </c>
      <c r="AG132" s="96">
        <v>0.25762711859999998</v>
      </c>
      <c r="AH132" s="94">
        <v>0.20575578889999999</v>
      </c>
      <c r="AI132" s="94">
        <v>0.32257528499999999</v>
      </c>
      <c r="AJ132" s="94">
        <v>1.0563228554999999</v>
      </c>
      <c r="AK132" s="94">
        <v>0.84095761520000001</v>
      </c>
      <c r="AL132" s="94">
        <v>1.3268421081999999</v>
      </c>
      <c r="AM132" s="94">
        <v>0.14262645939999999</v>
      </c>
      <c r="AN132" s="94">
        <v>0.79580831350000003</v>
      </c>
      <c r="AO132" s="94">
        <v>0.58641075229999995</v>
      </c>
      <c r="AP132" s="94">
        <v>1.0799782735000001</v>
      </c>
      <c r="AQ132" s="94">
        <v>0.79659206989999998</v>
      </c>
      <c r="AR132" s="94">
        <v>0.96129139770000005</v>
      </c>
      <c r="AS132" s="94">
        <v>0.71201281370000002</v>
      </c>
      <c r="AT132" s="94">
        <v>1.2978434287</v>
      </c>
      <c r="AU132" s="93" t="s">
        <v>28</v>
      </c>
      <c r="AV132" s="93" t="s">
        <v>28</v>
      </c>
      <c r="AW132" s="93" t="s">
        <v>28</v>
      </c>
      <c r="AX132" s="93" t="s">
        <v>28</v>
      </c>
      <c r="AY132" s="93" t="s">
        <v>28</v>
      </c>
      <c r="AZ132" s="93" t="s">
        <v>28</v>
      </c>
      <c r="BA132" s="93" t="s">
        <v>28</v>
      </c>
      <c r="BB132" s="93" t="s">
        <v>28</v>
      </c>
      <c r="BC132" s="105" t="s">
        <v>28</v>
      </c>
      <c r="BD132" s="106">
        <v>81</v>
      </c>
      <c r="BE132" s="106">
        <v>90</v>
      </c>
      <c r="BF132" s="106">
        <v>76</v>
      </c>
      <c r="BQ132" s="45"/>
      <c r="CC132" s="4"/>
    </row>
    <row r="133" spans="1:104" x14ac:dyDescent="0.3">
      <c r="A133" s="9"/>
      <c r="B133" t="s">
        <v>57</v>
      </c>
      <c r="C133" s="93">
        <v>134</v>
      </c>
      <c r="D133" s="103">
        <v>498</v>
      </c>
      <c r="E133" s="104">
        <v>0.265991388</v>
      </c>
      <c r="F133" s="94">
        <v>0.2235768816</v>
      </c>
      <c r="G133" s="94">
        <v>0.31645230019999998</v>
      </c>
      <c r="H133" s="94">
        <v>0.18241894619999999</v>
      </c>
      <c r="I133" s="96">
        <v>0.26907630519999998</v>
      </c>
      <c r="J133" s="94">
        <v>0.22716574419999999</v>
      </c>
      <c r="K133" s="94">
        <v>0.31871908450000003</v>
      </c>
      <c r="L133" s="94">
        <v>0.88854301219999998</v>
      </c>
      <c r="M133" s="94">
        <v>0.74685754820000005</v>
      </c>
      <c r="N133" s="94">
        <v>1.0571074583</v>
      </c>
      <c r="O133" s="103">
        <v>181</v>
      </c>
      <c r="P133" s="103">
        <v>629</v>
      </c>
      <c r="Q133" s="104">
        <v>0.28908514260000001</v>
      </c>
      <c r="R133" s="94">
        <v>0.2487679699</v>
      </c>
      <c r="S133" s="94">
        <v>0.33593641390000001</v>
      </c>
      <c r="T133" s="94">
        <v>0.97051276639999995</v>
      </c>
      <c r="U133" s="96">
        <v>0.28775834659999999</v>
      </c>
      <c r="V133" s="94">
        <v>0.24874743830000001</v>
      </c>
      <c r="W133" s="94">
        <v>0.33288731160000001</v>
      </c>
      <c r="X133" s="94">
        <v>0.99717120439999996</v>
      </c>
      <c r="Y133" s="94">
        <v>0.85810102129999999</v>
      </c>
      <c r="Z133" s="94">
        <v>1.1587801275</v>
      </c>
      <c r="AA133" s="103">
        <v>176</v>
      </c>
      <c r="AB133" s="103">
        <v>683</v>
      </c>
      <c r="AC133" s="104">
        <v>0.26287295040000003</v>
      </c>
      <c r="AD133" s="94">
        <v>0.22569736900000001</v>
      </c>
      <c r="AE133" s="94">
        <v>0.30617188109999999</v>
      </c>
      <c r="AF133" s="94">
        <v>0.6262052253</v>
      </c>
      <c r="AG133" s="96">
        <v>0.25768667639999998</v>
      </c>
      <c r="AH133" s="94">
        <v>0.22229527600000001</v>
      </c>
      <c r="AI133" s="94">
        <v>0.29871270500000002</v>
      </c>
      <c r="AJ133" s="94">
        <v>1.0386191570000001</v>
      </c>
      <c r="AK133" s="94">
        <v>0.89173728529999996</v>
      </c>
      <c r="AL133" s="94">
        <v>1.2096945716</v>
      </c>
      <c r="AM133" s="94">
        <v>0.36928223900000001</v>
      </c>
      <c r="AN133" s="94">
        <v>0.90932708610000001</v>
      </c>
      <c r="AO133" s="94">
        <v>0.73893285480000004</v>
      </c>
      <c r="AP133" s="94">
        <v>1.1190133772999999</v>
      </c>
      <c r="AQ133" s="94">
        <v>0.46507485520000003</v>
      </c>
      <c r="AR133" s="94">
        <v>1.0868214374</v>
      </c>
      <c r="AS133" s="94">
        <v>0.86925314090000005</v>
      </c>
      <c r="AT133" s="94">
        <v>1.3588456358000001</v>
      </c>
      <c r="AU133" s="93" t="s">
        <v>28</v>
      </c>
      <c r="AV133" s="93" t="s">
        <v>28</v>
      </c>
      <c r="AW133" s="93" t="s">
        <v>28</v>
      </c>
      <c r="AX133" s="93" t="s">
        <v>28</v>
      </c>
      <c r="AY133" s="93" t="s">
        <v>28</v>
      </c>
      <c r="AZ133" s="93" t="s">
        <v>28</v>
      </c>
      <c r="BA133" s="93" t="s">
        <v>28</v>
      </c>
      <c r="BB133" s="93" t="s">
        <v>28</v>
      </c>
      <c r="BC133" s="105" t="s">
        <v>28</v>
      </c>
      <c r="BD133" s="106">
        <v>134</v>
      </c>
      <c r="BE133" s="106">
        <v>181</v>
      </c>
      <c r="BF133" s="106">
        <v>176</v>
      </c>
    </row>
    <row r="134" spans="1:104" x14ac:dyDescent="0.3">
      <c r="A134" s="9"/>
      <c r="B134" t="s">
        <v>60</v>
      </c>
      <c r="C134" s="93">
        <v>75</v>
      </c>
      <c r="D134" s="103">
        <v>235</v>
      </c>
      <c r="E134" s="104">
        <v>0.31393075050000002</v>
      </c>
      <c r="F134" s="94">
        <v>0.24952433669999999</v>
      </c>
      <c r="G134" s="94">
        <v>0.39496153919999999</v>
      </c>
      <c r="H134" s="94">
        <v>0.68491768659999996</v>
      </c>
      <c r="I134" s="96">
        <v>0.31914893620000001</v>
      </c>
      <c r="J134" s="94">
        <v>0.25451015360000001</v>
      </c>
      <c r="K134" s="94">
        <v>0.40020424339999999</v>
      </c>
      <c r="L134" s="94">
        <v>1.0486842328999999</v>
      </c>
      <c r="M134" s="94">
        <v>0.8335349031</v>
      </c>
      <c r="N134" s="94">
        <v>1.3193672110000001</v>
      </c>
      <c r="O134" s="103">
        <v>86</v>
      </c>
      <c r="P134" s="103">
        <v>300</v>
      </c>
      <c r="Q134" s="104">
        <v>0.28587896470000002</v>
      </c>
      <c r="R134" s="94">
        <v>0.23069580910000001</v>
      </c>
      <c r="S134" s="94">
        <v>0.35426210289999999</v>
      </c>
      <c r="T134" s="94">
        <v>0.89829958850000002</v>
      </c>
      <c r="U134" s="96">
        <v>0.28666666670000002</v>
      </c>
      <c r="V134" s="94">
        <v>0.2320543819</v>
      </c>
      <c r="W134" s="94">
        <v>0.35413154930000001</v>
      </c>
      <c r="X134" s="94">
        <v>0.98611180399999998</v>
      </c>
      <c r="Y134" s="94">
        <v>0.79576285270000002</v>
      </c>
      <c r="Z134" s="94">
        <v>1.2219928170000001</v>
      </c>
      <c r="AA134" s="103">
        <v>62</v>
      </c>
      <c r="AB134" s="103">
        <v>316</v>
      </c>
      <c r="AC134" s="104">
        <v>0.20212128939999999</v>
      </c>
      <c r="AD134" s="94">
        <v>0.1571328978</v>
      </c>
      <c r="AE134" s="94">
        <v>0.25999021350000001</v>
      </c>
      <c r="AF134" s="94">
        <v>7.9975196100000007E-2</v>
      </c>
      <c r="AG134" s="96">
        <v>0.19620253160000001</v>
      </c>
      <c r="AH134" s="94">
        <v>0.15296846289999999</v>
      </c>
      <c r="AI134" s="94">
        <v>0.25165601250000003</v>
      </c>
      <c r="AJ134" s="94">
        <v>0.79858746579999995</v>
      </c>
      <c r="AK134" s="94">
        <v>0.62083693910000004</v>
      </c>
      <c r="AL134" s="94">
        <v>1.0272293743000001</v>
      </c>
      <c r="AM134" s="94">
        <v>3.7454300699999998E-2</v>
      </c>
      <c r="AN134" s="94">
        <v>0.70701700519999999</v>
      </c>
      <c r="AO134" s="94">
        <v>0.51003744579999999</v>
      </c>
      <c r="AP134" s="94">
        <v>0.98007126690000002</v>
      </c>
      <c r="AQ134" s="94">
        <v>0.55355562309999995</v>
      </c>
      <c r="AR134" s="94">
        <v>0.91064339579999998</v>
      </c>
      <c r="AS134" s="94">
        <v>0.66812996260000002</v>
      </c>
      <c r="AT134" s="94">
        <v>1.241182765</v>
      </c>
      <c r="AU134" s="93" t="s">
        <v>28</v>
      </c>
      <c r="AV134" s="93" t="s">
        <v>28</v>
      </c>
      <c r="AW134" s="93" t="s">
        <v>28</v>
      </c>
      <c r="AX134" s="93" t="s">
        <v>28</v>
      </c>
      <c r="AY134" s="93" t="s">
        <v>228</v>
      </c>
      <c r="AZ134" s="93" t="s">
        <v>28</v>
      </c>
      <c r="BA134" s="93" t="s">
        <v>28</v>
      </c>
      <c r="BB134" s="93" t="s">
        <v>28</v>
      </c>
      <c r="BC134" s="105" t="s">
        <v>264</v>
      </c>
      <c r="BD134" s="106">
        <v>75</v>
      </c>
      <c r="BE134" s="106">
        <v>86</v>
      </c>
      <c r="BF134" s="106">
        <v>62</v>
      </c>
    </row>
    <row r="135" spans="1:104" x14ac:dyDescent="0.3">
      <c r="A135" s="9"/>
      <c r="B135" t="s">
        <v>58</v>
      </c>
      <c r="C135" s="93">
        <v>77</v>
      </c>
      <c r="D135" s="103">
        <v>255</v>
      </c>
      <c r="E135" s="104">
        <v>0.3026728621</v>
      </c>
      <c r="F135" s="94">
        <v>0.24126989099999999</v>
      </c>
      <c r="G135" s="94">
        <v>0.37970283440000002</v>
      </c>
      <c r="H135" s="94">
        <v>0.92413336359999998</v>
      </c>
      <c r="I135" s="96">
        <v>0.30196078430000001</v>
      </c>
      <c r="J135" s="94">
        <v>0.2415166779</v>
      </c>
      <c r="K135" s="94">
        <v>0.37753216909999998</v>
      </c>
      <c r="L135" s="94">
        <v>1.0110773085</v>
      </c>
      <c r="M135" s="94">
        <v>0.80596096490000002</v>
      </c>
      <c r="N135" s="94">
        <v>1.2683955778</v>
      </c>
      <c r="O135" s="103">
        <v>83</v>
      </c>
      <c r="P135" s="103">
        <v>317</v>
      </c>
      <c r="Q135" s="104">
        <v>0.26133259619999999</v>
      </c>
      <c r="R135" s="94">
        <v>0.21009946060000001</v>
      </c>
      <c r="S135" s="94">
        <v>0.32505902520000002</v>
      </c>
      <c r="T135" s="94">
        <v>0.3513560422</v>
      </c>
      <c r="U135" s="96">
        <v>0.261829653</v>
      </c>
      <c r="V135" s="94">
        <v>0.2111481704</v>
      </c>
      <c r="W135" s="94">
        <v>0.32467611280000003</v>
      </c>
      <c r="X135" s="94">
        <v>0.90144148319999995</v>
      </c>
      <c r="Y135" s="94">
        <v>0.72471774320000004</v>
      </c>
      <c r="Z135" s="94">
        <v>1.1212596287000001</v>
      </c>
      <c r="AA135" s="103">
        <v>94</v>
      </c>
      <c r="AB135" s="103">
        <v>348</v>
      </c>
      <c r="AC135" s="104">
        <v>0.27472286379999999</v>
      </c>
      <c r="AD135" s="94">
        <v>0.2236580299</v>
      </c>
      <c r="AE135" s="94">
        <v>0.33744664549999998</v>
      </c>
      <c r="AF135" s="94">
        <v>0.43458109150000002</v>
      </c>
      <c r="AG135" s="96">
        <v>0.27011494250000001</v>
      </c>
      <c r="AH135" s="94">
        <v>0.22067537540000001</v>
      </c>
      <c r="AI135" s="94">
        <v>0.33063082840000002</v>
      </c>
      <c r="AJ135" s="94">
        <v>1.0854385315999999</v>
      </c>
      <c r="AK135" s="94">
        <v>0.88367979320000001</v>
      </c>
      <c r="AL135" s="94">
        <v>1.3332621329000001</v>
      </c>
      <c r="AM135" s="94">
        <v>0.7400848941</v>
      </c>
      <c r="AN135" s="94">
        <v>1.0512384133999999</v>
      </c>
      <c r="AO135" s="94">
        <v>0.78250636250000005</v>
      </c>
      <c r="AP135" s="94">
        <v>1.4122597015</v>
      </c>
      <c r="AQ135" s="94">
        <v>0.35332546819999999</v>
      </c>
      <c r="AR135" s="94">
        <v>0.86341601420000003</v>
      </c>
      <c r="AS135" s="94">
        <v>0.63319576099999997</v>
      </c>
      <c r="AT135" s="94">
        <v>1.1773408156</v>
      </c>
      <c r="AU135" s="93" t="s">
        <v>28</v>
      </c>
      <c r="AV135" s="93" t="s">
        <v>28</v>
      </c>
      <c r="AW135" s="93" t="s">
        <v>28</v>
      </c>
      <c r="AX135" s="93" t="s">
        <v>28</v>
      </c>
      <c r="AY135" s="93" t="s">
        <v>28</v>
      </c>
      <c r="AZ135" s="93" t="s">
        <v>28</v>
      </c>
      <c r="BA135" s="93" t="s">
        <v>28</v>
      </c>
      <c r="BB135" s="93" t="s">
        <v>28</v>
      </c>
      <c r="BC135" s="105" t="s">
        <v>28</v>
      </c>
      <c r="BD135" s="106">
        <v>77</v>
      </c>
      <c r="BE135" s="106">
        <v>83</v>
      </c>
      <c r="BF135" s="106">
        <v>94</v>
      </c>
    </row>
    <row r="136" spans="1:104" x14ac:dyDescent="0.3">
      <c r="A136" s="9"/>
      <c r="B136" t="s">
        <v>61</v>
      </c>
      <c r="C136" s="93">
        <v>192</v>
      </c>
      <c r="D136" s="103">
        <v>496</v>
      </c>
      <c r="E136" s="104">
        <v>0.37926930469999998</v>
      </c>
      <c r="F136" s="94">
        <v>0.32752728730000003</v>
      </c>
      <c r="G136" s="94">
        <v>0.43918540849999999</v>
      </c>
      <c r="H136" s="94">
        <v>1.5683279000000001E-3</v>
      </c>
      <c r="I136" s="96">
        <v>0.38709677419999999</v>
      </c>
      <c r="J136" s="94">
        <v>0.33603875900000002</v>
      </c>
      <c r="K136" s="94">
        <v>0.44591258769999997</v>
      </c>
      <c r="L136" s="94">
        <v>1.2669473737000001</v>
      </c>
      <c r="M136" s="94">
        <v>1.0941034019</v>
      </c>
      <c r="N136" s="94">
        <v>1.4670968439000001</v>
      </c>
      <c r="O136" s="103">
        <v>195</v>
      </c>
      <c r="P136" s="103">
        <v>571</v>
      </c>
      <c r="Q136" s="104">
        <v>0.34016713770000001</v>
      </c>
      <c r="R136" s="94">
        <v>0.29424898840000002</v>
      </c>
      <c r="S136" s="94">
        <v>0.39325090699999998</v>
      </c>
      <c r="T136" s="94">
        <v>3.0697106200000001E-2</v>
      </c>
      <c r="U136" s="96">
        <v>0.34150612959999999</v>
      </c>
      <c r="V136" s="94">
        <v>0.29678551069999998</v>
      </c>
      <c r="W136" s="94">
        <v>0.39296539870000002</v>
      </c>
      <c r="X136" s="94">
        <v>1.1733735996000001</v>
      </c>
      <c r="Y136" s="94">
        <v>1.0149833904000001</v>
      </c>
      <c r="Z136" s="94">
        <v>1.3564809211</v>
      </c>
      <c r="AA136" s="103">
        <v>161</v>
      </c>
      <c r="AB136" s="103">
        <v>530</v>
      </c>
      <c r="AC136" s="104">
        <v>0.30384137919999998</v>
      </c>
      <c r="AD136" s="94">
        <v>0.25917441470000002</v>
      </c>
      <c r="AE136" s="94">
        <v>0.3562063942</v>
      </c>
      <c r="AF136" s="94">
        <v>2.4298349800000001E-2</v>
      </c>
      <c r="AG136" s="96">
        <v>0.3037735849</v>
      </c>
      <c r="AH136" s="94">
        <v>0.26029506060000002</v>
      </c>
      <c r="AI136" s="94">
        <v>0.3545145676</v>
      </c>
      <c r="AJ136" s="94">
        <v>1.2004866865999999</v>
      </c>
      <c r="AK136" s="94">
        <v>1.0240061283999999</v>
      </c>
      <c r="AL136" s="94">
        <v>1.4073824801999999</v>
      </c>
      <c r="AM136" s="94">
        <v>0.28891819289999998</v>
      </c>
      <c r="AN136" s="94">
        <v>0.89321202889999995</v>
      </c>
      <c r="AO136" s="94">
        <v>0.72495493119999999</v>
      </c>
      <c r="AP136" s="94">
        <v>1.1005204521</v>
      </c>
      <c r="AQ136" s="94">
        <v>0.28455650119999998</v>
      </c>
      <c r="AR136" s="94">
        <v>0.89690131390000005</v>
      </c>
      <c r="AS136" s="94">
        <v>0.73484603469999998</v>
      </c>
      <c r="AT136" s="94">
        <v>1.094694574</v>
      </c>
      <c r="AU136" s="93">
        <v>1</v>
      </c>
      <c r="AV136" s="93" t="s">
        <v>28</v>
      </c>
      <c r="AW136" s="93" t="s">
        <v>28</v>
      </c>
      <c r="AX136" s="93" t="s">
        <v>28</v>
      </c>
      <c r="AY136" s="93" t="s">
        <v>28</v>
      </c>
      <c r="AZ136" s="93" t="s">
        <v>28</v>
      </c>
      <c r="BA136" s="93" t="s">
        <v>28</v>
      </c>
      <c r="BB136" s="93" t="s">
        <v>28</v>
      </c>
      <c r="BC136" s="105">
        <v>-1</v>
      </c>
      <c r="BD136" s="106">
        <v>192</v>
      </c>
      <c r="BE136" s="106">
        <v>195</v>
      </c>
      <c r="BF136" s="106">
        <v>161</v>
      </c>
    </row>
    <row r="137" spans="1:104" x14ac:dyDescent="0.3">
      <c r="A137" s="9"/>
      <c r="B137" t="s">
        <v>62</v>
      </c>
      <c r="C137" s="93">
        <v>138</v>
      </c>
      <c r="D137" s="103">
        <v>356</v>
      </c>
      <c r="E137" s="104">
        <v>0.36996967980000001</v>
      </c>
      <c r="F137" s="94">
        <v>0.31170760199999997</v>
      </c>
      <c r="G137" s="94">
        <v>0.43912167400000002</v>
      </c>
      <c r="H137" s="94">
        <v>1.5418551399999999E-2</v>
      </c>
      <c r="I137" s="96">
        <v>0.38764044939999998</v>
      </c>
      <c r="J137" s="94">
        <v>0.32807263079999999</v>
      </c>
      <c r="K137" s="94">
        <v>0.45802393720000001</v>
      </c>
      <c r="L137" s="94">
        <v>1.2358820194</v>
      </c>
      <c r="M137" s="94">
        <v>1.0412578155000001</v>
      </c>
      <c r="N137" s="94">
        <v>1.4668839388999999</v>
      </c>
      <c r="O137" s="103">
        <v>148</v>
      </c>
      <c r="P137" s="103">
        <v>413</v>
      </c>
      <c r="Q137" s="104">
        <v>0.3496431203</v>
      </c>
      <c r="R137" s="94">
        <v>0.2964064267</v>
      </c>
      <c r="S137" s="94">
        <v>0.41244150099999999</v>
      </c>
      <c r="T137" s="94">
        <v>2.62082594E-2</v>
      </c>
      <c r="U137" s="96">
        <v>0.35835351090000001</v>
      </c>
      <c r="V137" s="94">
        <v>0.30503054299999999</v>
      </c>
      <c r="W137" s="94">
        <v>0.42099796789999999</v>
      </c>
      <c r="X137" s="94">
        <v>1.2060600838</v>
      </c>
      <c r="Y137" s="94">
        <v>1.0224252648000001</v>
      </c>
      <c r="Z137" s="94">
        <v>1.4226770169</v>
      </c>
      <c r="AA137" s="103">
        <v>124</v>
      </c>
      <c r="AB137" s="103">
        <v>396</v>
      </c>
      <c r="AC137" s="104">
        <v>0.31153467759999998</v>
      </c>
      <c r="AD137" s="94">
        <v>0.26021143359999999</v>
      </c>
      <c r="AE137" s="94">
        <v>0.37298074879999998</v>
      </c>
      <c r="AF137" s="94">
        <v>2.3714382499999999E-2</v>
      </c>
      <c r="AG137" s="96">
        <v>0.31313131309999997</v>
      </c>
      <c r="AH137" s="94">
        <v>0.26259493439999998</v>
      </c>
      <c r="AI137" s="94">
        <v>0.37339341469999998</v>
      </c>
      <c r="AJ137" s="94">
        <v>1.2308831462000001</v>
      </c>
      <c r="AK137" s="94">
        <v>1.0281034218</v>
      </c>
      <c r="AL137" s="94">
        <v>1.4736584740000001</v>
      </c>
      <c r="AM137" s="94">
        <v>0.34320579400000001</v>
      </c>
      <c r="AN137" s="94">
        <v>0.89100760040000004</v>
      </c>
      <c r="AO137" s="94">
        <v>0.70185307080000003</v>
      </c>
      <c r="AP137" s="94">
        <v>1.1311406574</v>
      </c>
      <c r="AQ137" s="94">
        <v>0.63303689829999998</v>
      </c>
      <c r="AR137" s="94">
        <v>0.94505885040000004</v>
      </c>
      <c r="AS137" s="94">
        <v>0.74940613580000004</v>
      </c>
      <c r="AT137" s="94">
        <v>1.1917919910999999</v>
      </c>
      <c r="AU137" s="93" t="s">
        <v>28</v>
      </c>
      <c r="AV137" s="93" t="s">
        <v>28</v>
      </c>
      <c r="AW137" s="93" t="s">
        <v>28</v>
      </c>
      <c r="AX137" s="93" t="s">
        <v>28</v>
      </c>
      <c r="AY137" s="93" t="s">
        <v>28</v>
      </c>
      <c r="AZ137" s="93" t="s">
        <v>28</v>
      </c>
      <c r="BA137" s="93" t="s">
        <v>28</v>
      </c>
      <c r="BB137" s="93" t="s">
        <v>28</v>
      </c>
      <c r="BC137" s="105" t="s">
        <v>28</v>
      </c>
      <c r="BD137" s="106">
        <v>138</v>
      </c>
      <c r="BE137" s="106">
        <v>148</v>
      </c>
      <c r="BF137" s="106">
        <v>124</v>
      </c>
      <c r="CO137" s="4"/>
    </row>
    <row r="138" spans="1:104" x14ac:dyDescent="0.3">
      <c r="A138" s="9"/>
      <c r="B138" t="s">
        <v>168</v>
      </c>
      <c r="C138" s="93">
        <v>1260</v>
      </c>
      <c r="D138" s="103">
        <v>4049</v>
      </c>
      <c r="E138" s="104">
        <v>0.30712179550000002</v>
      </c>
      <c r="F138" s="94">
        <v>0.2860889794</v>
      </c>
      <c r="G138" s="94">
        <v>0.32970091150000003</v>
      </c>
      <c r="H138" s="94">
        <v>0.479254864</v>
      </c>
      <c r="I138" s="96">
        <v>0.31118794760000001</v>
      </c>
      <c r="J138" s="94">
        <v>0.29447123749999998</v>
      </c>
      <c r="K138" s="94">
        <v>0.32885364140000001</v>
      </c>
      <c r="L138" s="94">
        <v>1.02593895</v>
      </c>
      <c r="M138" s="94">
        <v>0.9556789242</v>
      </c>
      <c r="N138" s="94">
        <v>1.1013643834</v>
      </c>
      <c r="O138" s="103">
        <v>1483</v>
      </c>
      <c r="P138" s="103">
        <v>4947</v>
      </c>
      <c r="Q138" s="104">
        <v>0.30164750470000001</v>
      </c>
      <c r="R138" s="94">
        <v>0.28236325849999999</v>
      </c>
      <c r="S138" s="94">
        <v>0.32224878540000002</v>
      </c>
      <c r="T138" s="94">
        <v>0.2388192438</v>
      </c>
      <c r="U138" s="96">
        <v>0.29977764299999998</v>
      </c>
      <c r="V138" s="94">
        <v>0.28490213320000002</v>
      </c>
      <c r="W138" s="94">
        <v>0.31542984340000002</v>
      </c>
      <c r="X138" s="94">
        <v>1.0405038558999999</v>
      </c>
      <c r="Y138" s="94">
        <v>0.97398471620000004</v>
      </c>
      <c r="Z138" s="94">
        <v>1.1115659786000001</v>
      </c>
      <c r="AA138" s="103">
        <v>1292</v>
      </c>
      <c r="AB138" s="103">
        <v>5313</v>
      </c>
      <c r="AC138" s="104">
        <v>0.2468281752</v>
      </c>
      <c r="AD138" s="94">
        <v>0.2301389362</v>
      </c>
      <c r="AE138" s="94">
        <v>0.26472768629999999</v>
      </c>
      <c r="AF138" s="94">
        <v>0.48248557489999999</v>
      </c>
      <c r="AG138" s="96">
        <v>0.2431771127</v>
      </c>
      <c r="AH138" s="94">
        <v>0.23027226740000001</v>
      </c>
      <c r="AI138" s="94">
        <v>0.25680516730000003</v>
      </c>
      <c r="AJ138" s="94">
        <v>0.97522575420000002</v>
      </c>
      <c r="AK138" s="94">
        <v>0.90928605439999999</v>
      </c>
      <c r="AL138" s="94">
        <v>1.0459472758999999</v>
      </c>
      <c r="AM138" s="94">
        <v>1.0968265E-6</v>
      </c>
      <c r="AN138" s="94">
        <v>0.81826692199999995</v>
      </c>
      <c r="AO138" s="94">
        <v>0.75485512330000004</v>
      </c>
      <c r="AP138" s="94">
        <v>0.88700564520000003</v>
      </c>
      <c r="AQ138" s="94">
        <v>0.66309473139999997</v>
      </c>
      <c r="AR138" s="94">
        <v>0.98217550539999998</v>
      </c>
      <c r="AS138" s="94">
        <v>0.90583242139999998</v>
      </c>
      <c r="AT138" s="94">
        <v>1.0649527448</v>
      </c>
      <c r="AU138" s="93" t="s">
        <v>28</v>
      </c>
      <c r="AV138" s="93" t="s">
        <v>28</v>
      </c>
      <c r="AW138" s="93" t="s">
        <v>28</v>
      </c>
      <c r="AX138" s="93" t="s">
        <v>28</v>
      </c>
      <c r="AY138" s="93" t="s">
        <v>228</v>
      </c>
      <c r="AZ138" s="93" t="s">
        <v>28</v>
      </c>
      <c r="BA138" s="93" t="s">
        <v>28</v>
      </c>
      <c r="BB138" s="93" t="s">
        <v>28</v>
      </c>
      <c r="BC138" s="105" t="s">
        <v>264</v>
      </c>
      <c r="BD138" s="106">
        <v>1260</v>
      </c>
      <c r="BE138" s="106">
        <v>1483</v>
      </c>
      <c r="BF138" s="106">
        <v>1292</v>
      </c>
      <c r="BQ138" s="45"/>
      <c r="CZ138" s="4"/>
    </row>
    <row r="139" spans="1:104" s="3" customFormat="1" x14ac:dyDescent="0.3">
      <c r="A139" s="9" t="s">
        <v>232</v>
      </c>
      <c r="B139" s="3" t="s">
        <v>128</v>
      </c>
      <c r="C139" s="99" t="s">
        <v>28</v>
      </c>
      <c r="D139" s="100" t="s">
        <v>28</v>
      </c>
      <c r="E139" s="95" t="s">
        <v>28</v>
      </c>
      <c r="F139" s="101" t="s">
        <v>28</v>
      </c>
      <c r="G139" s="101" t="s">
        <v>28</v>
      </c>
      <c r="H139" s="101" t="s">
        <v>28</v>
      </c>
      <c r="I139" s="102" t="s">
        <v>28</v>
      </c>
      <c r="J139" s="101" t="s">
        <v>28</v>
      </c>
      <c r="K139" s="101" t="s">
        <v>28</v>
      </c>
      <c r="L139" s="101" t="s">
        <v>28</v>
      </c>
      <c r="M139" s="101" t="s">
        <v>28</v>
      </c>
      <c r="N139" s="101" t="s">
        <v>28</v>
      </c>
      <c r="O139" s="100" t="s">
        <v>28</v>
      </c>
      <c r="P139" s="100" t="s">
        <v>28</v>
      </c>
      <c r="Q139" s="95" t="s">
        <v>28</v>
      </c>
      <c r="R139" s="101" t="s">
        <v>28</v>
      </c>
      <c r="S139" s="101" t="s">
        <v>28</v>
      </c>
      <c r="T139" s="101" t="s">
        <v>28</v>
      </c>
      <c r="U139" s="102" t="s">
        <v>28</v>
      </c>
      <c r="V139" s="101" t="s">
        <v>28</v>
      </c>
      <c r="W139" s="101" t="s">
        <v>28</v>
      </c>
      <c r="X139" s="101" t="s">
        <v>28</v>
      </c>
      <c r="Y139" s="101" t="s">
        <v>28</v>
      </c>
      <c r="Z139" s="101" t="s">
        <v>28</v>
      </c>
      <c r="AA139" s="100" t="s">
        <v>28</v>
      </c>
      <c r="AB139" s="100" t="s">
        <v>28</v>
      </c>
      <c r="AC139" s="95" t="s">
        <v>28</v>
      </c>
      <c r="AD139" s="101" t="s">
        <v>28</v>
      </c>
      <c r="AE139" s="101" t="s">
        <v>28</v>
      </c>
      <c r="AF139" s="101" t="s">
        <v>28</v>
      </c>
      <c r="AG139" s="102" t="s">
        <v>28</v>
      </c>
      <c r="AH139" s="101" t="s">
        <v>28</v>
      </c>
      <c r="AI139" s="101" t="s">
        <v>28</v>
      </c>
      <c r="AJ139" s="101" t="s">
        <v>28</v>
      </c>
      <c r="AK139" s="101" t="s">
        <v>28</v>
      </c>
      <c r="AL139" s="101" t="s">
        <v>28</v>
      </c>
      <c r="AM139" s="101">
        <v>0.75602771810000002</v>
      </c>
      <c r="AN139" s="101">
        <v>0.68348871690000002</v>
      </c>
      <c r="AO139" s="101">
        <v>6.1970449900000002E-2</v>
      </c>
      <c r="AP139" s="101">
        <v>7.5383804237999996</v>
      </c>
      <c r="AQ139" s="101">
        <v>0.99709019759999995</v>
      </c>
      <c r="AR139" s="101">
        <v>0.99635973529999999</v>
      </c>
      <c r="AS139" s="101">
        <v>0.14035055439999999</v>
      </c>
      <c r="AT139" s="101">
        <v>7.0732369112000004</v>
      </c>
      <c r="AU139" s="99" t="s">
        <v>28</v>
      </c>
      <c r="AV139" s="99" t="s">
        <v>28</v>
      </c>
      <c r="AW139" s="99" t="s">
        <v>28</v>
      </c>
      <c r="AX139" s="99" t="s">
        <v>28</v>
      </c>
      <c r="AY139" s="99" t="s">
        <v>28</v>
      </c>
      <c r="AZ139" s="99" t="s">
        <v>420</v>
      </c>
      <c r="BA139" s="99" t="s">
        <v>420</v>
      </c>
      <c r="BB139" s="99" t="s">
        <v>420</v>
      </c>
      <c r="BC139" s="97" t="s">
        <v>421</v>
      </c>
      <c r="BD139" s="98" t="s">
        <v>28</v>
      </c>
      <c r="BE139" s="98" t="s">
        <v>28</v>
      </c>
      <c r="BF139" s="98" t="s">
        <v>28</v>
      </c>
      <c r="BG139" s="37"/>
      <c r="BH139" s="37"/>
      <c r="BI139" s="37"/>
      <c r="BJ139" s="37"/>
      <c r="BK139" s="37"/>
      <c r="BL139" s="37"/>
      <c r="BM139" s="37"/>
      <c r="BN139" s="37"/>
      <c r="BO139" s="37"/>
      <c r="BP139" s="37"/>
      <c r="BQ139" s="46"/>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B63" sqref="B63"/>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2"/>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441</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456</v>
      </c>
      <c r="BN6" s="6"/>
      <c r="BO6" s="6"/>
      <c r="BP6" s="6"/>
      <c r="BQ6" s="6"/>
      <c r="BR6" s="11"/>
      <c r="BS6" s="11"/>
      <c r="BT6" s="11"/>
      <c r="BU6" s="11"/>
    </row>
    <row r="7" spans="1:77" x14ac:dyDescent="0.3">
      <c r="A7" s="8" t="s">
        <v>37</v>
      </c>
      <c r="B7" s="93" t="s">
        <v>1</v>
      </c>
      <c r="C7" s="93" t="s">
        <v>2</v>
      </c>
      <c r="D7" s="107" t="s">
        <v>3</v>
      </c>
      <c r="E7" s="94" t="s">
        <v>4</v>
      </c>
      <c r="F7" s="94" t="s">
        <v>5</v>
      </c>
      <c r="G7" s="94" t="s">
        <v>6</v>
      </c>
      <c r="H7" s="96" t="s">
        <v>7</v>
      </c>
      <c r="I7" s="94" t="s">
        <v>155</v>
      </c>
      <c r="J7" s="94" t="s">
        <v>156</v>
      </c>
      <c r="K7" s="94" t="s">
        <v>8</v>
      </c>
      <c r="L7" s="94" t="s">
        <v>9</v>
      </c>
      <c r="M7" s="94" t="s">
        <v>10</v>
      </c>
      <c r="N7" s="94" t="s">
        <v>242</v>
      </c>
      <c r="O7" s="93" t="s">
        <v>243</v>
      </c>
      <c r="P7" s="93" t="s">
        <v>244</v>
      </c>
      <c r="Q7" s="93" t="s">
        <v>245</v>
      </c>
      <c r="R7" s="93" t="s">
        <v>246</v>
      </c>
      <c r="S7" s="93" t="s">
        <v>11</v>
      </c>
      <c r="T7" s="93" t="s">
        <v>12</v>
      </c>
      <c r="U7" s="107" t="s">
        <v>13</v>
      </c>
      <c r="V7" s="93" t="s">
        <v>14</v>
      </c>
      <c r="W7" s="93" t="s">
        <v>15</v>
      </c>
      <c r="X7" s="93" t="s">
        <v>16</v>
      </c>
      <c r="Y7" s="96" t="s">
        <v>17</v>
      </c>
      <c r="Z7" s="93" t="s">
        <v>157</v>
      </c>
      <c r="AA7" s="93" t="s">
        <v>158</v>
      </c>
      <c r="AB7" s="93" t="s">
        <v>18</v>
      </c>
      <c r="AC7" s="93" t="s">
        <v>19</v>
      </c>
      <c r="AD7" s="93" t="s">
        <v>20</v>
      </c>
      <c r="AE7" s="93" t="s">
        <v>247</v>
      </c>
      <c r="AF7" s="93" t="s">
        <v>248</v>
      </c>
      <c r="AG7" s="93" t="s">
        <v>249</v>
      </c>
      <c r="AH7" s="93" t="s">
        <v>250</v>
      </c>
      <c r="AI7" s="93" t="s">
        <v>251</v>
      </c>
      <c r="AJ7" s="93" t="s">
        <v>207</v>
      </c>
      <c r="AK7" s="93" t="s">
        <v>208</v>
      </c>
      <c r="AL7" s="107" t="s">
        <v>209</v>
      </c>
      <c r="AM7" s="93" t="s">
        <v>210</v>
      </c>
      <c r="AN7" s="93" t="s">
        <v>211</v>
      </c>
      <c r="AO7" s="93" t="s">
        <v>212</v>
      </c>
      <c r="AP7" s="96" t="s">
        <v>213</v>
      </c>
      <c r="AQ7" s="93" t="s">
        <v>214</v>
      </c>
      <c r="AR7" s="93" t="s">
        <v>215</v>
      </c>
      <c r="AS7" s="93" t="s">
        <v>216</v>
      </c>
      <c r="AT7" s="93" t="s">
        <v>217</v>
      </c>
      <c r="AU7" s="93" t="s">
        <v>218</v>
      </c>
      <c r="AV7" s="93" t="s">
        <v>252</v>
      </c>
      <c r="AW7" s="93" t="s">
        <v>253</v>
      </c>
      <c r="AX7" s="93" t="s">
        <v>254</v>
      </c>
      <c r="AY7" s="93" t="s">
        <v>255</v>
      </c>
      <c r="AZ7" s="93" t="s">
        <v>256</v>
      </c>
      <c r="BA7" s="93" t="s">
        <v>257</v>
      </c>
      <c r="BB7" s="93" t="s">
        <v>219</v>
      </c>
      <c r="BC7" s="93" t="s">
        <v>220</v>
      </c>
      <c r="BD7" s="93" t="s">
        <v>221</v>
      </c>
      <c r="BE7" s="93" t="s">
        <v>222</v>
      </c>
      <c r="BF7" s="93" t="s">
        <v>258</v>
      </c>
      <c r="BG7" s="93" t="s">
        <v>21</v>
      </c>
      <c r="BH7" s="93" t="s">
        <v>22</v>
      </c>
      <c r="BI7" s="93" t="s">
        <v>23</v>
      </c>
      <c r="BJ7" s="93" t="s">
        <v>24</v>
      </c>
      <c r="BK7" s="93" t="s">
        <v>159</v>
      </c>
      <c r="BL7" s="93" t="s">
        <v>160</v>
      </c>
      <c r="BM7" s="93" t="s">
        <v>223</v>
      </c>
      <c r="BN7" s="93" t="s">
        <v>259</v>
      </c>
      <c r="BO7" s="93" t="s">
        <v>260</v>
      </c>
      <c r="BP7" s="93" t="s">
        <v>261</v>
      </c>
      <c r="BQ7" s="93" t="s">
        <v>161</v>
      </c>
      <c r="BR7" s="94" t="s">
        <v>224</v>
      </c>
      <c r="BS7" s="94" t="s">
        <v>25</v>
      </c>
      <c r="BT7" s="94" t="s">
        <v>26</v>
      </c>
      <c r="BU7" s="94" t="s">
        <v>225</v>
      </c>
      <c r="BV7" s="97" t="s">
        <v>27</v>
      </c>
      <c r="BW7" s="98" t="s">
        <v>131</v>
      </c>
      <c r="BX7" s="98" t="s">
        <v>132</v>
      </c>
      <c r="BY7" s="98" t="s">
        <v>226</v>
      </c>
    </row>
    <row r="8" spans="1:77" x14ac:dyDescent="0.3">
      <c r="A8" t="s">
        <v>38</v>
      </c>
      <c r="B8" s="93">
        <v>13</v>
      </c>
      <c r="C8" s="93">
        <v>24</v>
      </c>
      <c r="D8" s="107">
        <v>0.51983668790000004</v>
      </c>
      <c r="E8" s="94">
        <v>0.30142220409999998</v>
      </c>
      <c r="F8" s="94">
        <v>0.89651717239999995</v>
      </c>
      <c r="G8" s="94">
        <v>4.7354243999999997E-2</v>
      </c>
      <c r="H8" s="96">
        <v>0.54166666669999997</v>
      </c>
      <c r="I8" s="94">
        <v>0.31452218139999999</v>
      </c>
      <c r="J8" s="94">
        <v>0.93285241919999995</v>
      </c>
      <c r="K8" s="94">
        <v>1.7357526926</v>
      </c>
      <c r="L8" s="94">
        <v>1.0064591717</v>
      </c>
      <c r="M8" s="94">
        <v>2.9935018674</v>
      </c>
      <c r="N8" s="94" t="s">
        <v>28</v>
      </c>
      <c r="O8" s="93" t="s">
        <v>28</v>
      </c>
      <c r="P8" s="93" t="s">
        <v>28</v>
      </c>
      <c r="Q8" s="93" t="s">
        <v>28</v>
      </c>
      <c r="R8" s="93" t="s">
        <v>28</v>
      </c>
      <c r="S8" s="93" t="s">
        <v>28</v>
      </c>
      <c r="T8" s="93" t="s">
        <v>28</v>
      </c>
      <c r="U8" s="107" t="s">
        <v>28</v>
      </c>
      <c r="V8" s="94" t="s">
        <v>28</v>
      </c>
      <c r="W8" s="94" t="s">
        <v>28</v>
      </c>
      <c r="X8" s="94" t="s">
        <v>28</v>
      </c>
      <c r="Y8" s="96" t="s">
        <v>28</v>
      </c>
      <c r="Z8" s="94" t="s">
        <v>28</v>
      </c>
      <c r="AA8" s="94" t="s">
        <v>28</v>
      </c>
      <c r="AB8" s="94" t="s">
        <v>28</v>
      </c>
      <c r="AC8" s="94" t="s">
        <v>28</v>
      </c>
      <c r="AD8" s="94" t="s">
        <v>28</v>
      </c>
      <c r="AE8" s="93" t="s">
        <v>28</v>
      </c>
      <c r="AF8" s="93" t="s">
        <v>28</v>
      </c>
      <c r="AG8" s="93" t="s">
        <v>28</v>
      </c>
      <c r="AH8" s="93" t="s">
        <v>28</v>
      </c>
      <c r="AI8" s="93" t="s">
        <v>28</v>
      </c>
      <c r="AJ8" s="93" t="s">
        <v>28</v>
      </c>
      <c r="AK8" s="93" t="s">
        <v>28</v>
      </c>
      <c r="AL8" s="107" t="s">
        <v>28</v>
      </c>
      <c r="AM8" s="94" t="s">
        <v>28</v>
      </c>
      <c r="AN8" s="94" t="s">
        <v>28</v>
      </c>
      <c r="AO8" s="94" t="s">
        <v>28</v>
      </c>
      <c r="AP8" s="96" t="s">
        <v>28</v>
      </c>
      <c r="AQ8" s="94" t="s">
        <v>28</v>
      </c>
      <c r="AR8" s="94" t="s">
        <v>28</v>
      </c>
      <c r="AS8" s="94" t="s">
        <v>28</v>
      </c>
      <c r="AT8" s="94" t="s">
        <v>28</v>
      </c>
      <c r="AU8" s="94" t="s">
        <v>28</v>
      </c>
      <c r="AV8" s="93" t="s">
        <v>28</v>
      </c>
      <c r="AW8" s="93" t="s">
        <v>28</v>
      </c>
      <c r="AX8" s="93" t="s">
        <v>28</v>
      </c>
      <c r="AY8" s="93" t="s">
        <v>28</v>
      </c>
      <c r="AZ8" s="93" t="s">
        <v>28</v>
      </c>
      <c r="BA8" s="93" t="s">
        <v>28</v>
      </c>
      <c r="BB8" s="93" t="s">
        <v>28</v>
      </c>
      <c r="BC8" s="93" t="s">
        <v>28</v>
      </c>
      <c r="BD8" s="93" t="s">
        <v>28</v>
      </c>
      <c r="BE8" s="93" t="s">
        <v>28</v>
      </c>
      <c r="BF8" s="93" t="s">
        <v>28</v>
      </c>
      <c r="BG8" s="93" t="s">
        <v>28</v>
      </c>
      <c r="BH8" s="93" t="s">
        <v>28</v>
      </c>
      <c r="BI8" s="93" t="s">
        <v>28</v>
      </c>
      <c r="BJ8" s="93" t="s">
        <v>28</v>
      </c>
      <c r="BK8" s="93" t="s">
        <v>28</v>
      </c>
      <c r="BL8" s="93" t="s">
        <v>28</v>
      </c>
      <c r="BM8" s="93" t="s">
        <v>28</v>
      </c>
      <c r="BN8" s="93" t="s">
        <v>28</v>
      </c>
      <c r="BO8" s="93" t="s">
        <v>28</v>
      </c>
      <c r="BP8" s="93" t="s">
        <v>28</v>
      </c>
      <c r="BQ8" s="93" t="s">
        <v>28</v>
      </c>
      <c r="BR8" s="94" t="s">
        <v>28</v>
      </c>
      <c r="BS8" s="94" t="s">
        <v>28</v>
      </c>
      <c r="BT8" s="94" t="s">
        <v>420</v>
      </c>
      <c r="BU8" s="94" t="s">
        <v>420</v>
      </c>
      <c r="BV8" s="105" t="s">
        <v>420</v>
      </c>
      <c r="BW8" s="106">
        <v>13</v>
      </c>
      <c r="BX8" s="106" t="s">
        <v>28</v>
      </c>
      <c r="BY8" s="106" t="s">
        <v>28</v>
      </c>
    </row>
    <row r="9" spans="1:77" x14ac:dyDescent="0.3">
      <c r="A9" t="s">
        <v>39</v>
      </c>
      <c r="B9" s="93">
        <v>364</v>
      </c>
      <c r="C9" s="93">
        <v>981</v>
      </c>
      <c r="D9" s="107">
        <v>0.34812002050000002</v>
      </c>
      <c r="E9" s="94">
        <v>0.31183558700000003</v>
      </c>
      <c r="F9" s="94">
        <v>0.38862642279999998</v>
      </c>
      <c r="G9" s="94">
        <v>7.3757622999999998E-3</v>
      </c>
      <c r="H9" s="96">
        <v>0.37104994899999999</v>
      </c>
      <c r="I9" s="94">
        <v>0.33482454919999999</v>
      </c>
      <c r="J9" s="94">
        <v>0.4111946541</v>
      </c>
      <c r="K9" s="94">
        <v>1.1623847970000001</v>
      </c>
      <c r="L9" s="94">
        <v>1.0412298176000001</v>
      </c>
      <c r="M9" s="94">
        <v>1.2976370763</v>
      </c>
      <c r="N9" s="94" t="s">
        <v>40</v>
      </c>
      <c r="O9" s="94">
        <v>0.94789376349999999</v>
      </c>
      <c r="P9" s="94">
        <v>0.82934873190000002</v>
      </c>
      <c r="Q9" s="94">
        <v>1.0833833252</v>
      </c>
      <c r="R9" s="101">
        <v>0.43242759720000001</v>
      </c>
      <c r="S9" s="93">
        <v>369</v>
      </c>
      <c r="T9" s="93">
        <v>1094</v>
      </c>
      <c r="U9" s="107">
        <v>0.31672353450000001</v>
      </c>
      <c r="V9" s="94">
        <v>0.2841100285</v>
      </c>
      <c r="W9" s="94">
        <v>0.35308080409999998</v>
      </c>
      <c r="X9" s="94">
        <v>0.1118741607</v>
      </c>
      <c r="Y9" s="96">
        <v>0.33729433269999998</v>
      </c>
      <c r="Z9" s="94">
        <v>0.3045771102</v>
      </c>
      <c r="AA9" s="94">
        <v>0.37352599089999999</v>
      </c>
      <c r="AB9" s="94">
        <v>1.0921473676</v>
      </c>
      <c r="AC9" s="94">
        <v>0.97968728530000004</v>
      </c>
      <c r="AD9" s="94">
        <v>1.2175169469</v>
      </c>
      <c r="AE9" s="93" t="s">
        <v>46</v>
      </c>
      <c r="AF9" s="94">
        <v>0.98572908199999998</v>
      </c>
      <c r="AG9" s="94">
        <v>0.8687494805</v>
      </c>
      <c r="AH9" s="94">
        <v>1.1184603214</v>
      </c>
      <c r="AI9" s="101">
        <v>0.8235286007</v>
      </c>
      <c r="AJ9" s="93">
        <v>319</v>
      </c>
      <c r="AK9" s="93">
        <v>1054</v>
      </c>
      <c r="AL9" s="107">
        <v>0.29253345380000001</v>
      </c>
      <c r="AM9" s="94">
        <v>0.26046690379999998</v>
      </c>
      <c r="AN9" s="94">
        <v>0.3285477745</v>
      </c>
      <c r="AO9" s="94">
        <v>1.45091122E-2</v>
      </c>
      <c r="AP9" s="96">
        <v>0.30265654650000001</v>
      </c>
      <c r="AQ9" s="94">
        <v>0.27120140510000001</v>
      </c>
      <c r="AR9" s="94">
        <v>0.33775999470000001</v>
      </c>
      <c r="AS9" s="94">
        <v>1.1558087234000001</v>
      </c>
      <c r="AT9" s="94">
        <v>1.0291127926000001</v>
      </c>
      <c r="AU9" s="94">
        <v>1.2981024185000001</v>
      </c>
      <c r="AV9" s="93" t="s">
        <v>237</v>
      </c>
      <c r="AW9" s="94">
        <v>0.84298646359999996</v>
      </c>
      <c r="AX9" s="94">
        <v>0.73799441779999997</v>
      </c>
      <c r="AY9" s="94">
        <v>0.96291538340000005</v>
      </c>
      <c r="AZ9" s="101">
        <v>1.18428092E-2</v>
      </c>
      <c r="BA9" s="94" t="s">
        <v>238</v>
      </c>
      <c r="BB9" s="94">
        <v>9.4283136599999998E-2</v>
      </c>
      <c r="BC9" s="94">
        <v>0.62544495460000005</v>
      </c>
      <c r="BD9" s="94">
        <v>0.36095346340000001</v>
      </c>
      <c r="BE9" s="94">
        <v>1.0837446674</v>
      </c>
      <c r="BF9" s="93" t="s">
        <v>235</v>
      </c>
      <c r="BG9" s="94">
        <v>0.67598974310000004</v>
      </c>
      <c r="BH9" s="94">
        <v>1.1245886899999999</v>
      </c>
      <c r="BI9" s="94">
        <v>0.64841862729999999</v>
      </c>
      <c r="BJ9" s="94">
        <v>1.9504370610999999</v>
      </c>
      <c r="BK9" s="93">
        <v>1</v>
      </c>
      <c r="BL9" s="93" t="s">
        <v>28</v>
      </c>
      <c r="BM9" s="93" t="s">
        <v>28</v>
      </c>
      <c r="BN9" s="93" t="s">
        <v>28</v>
      </c>
      <c r="BO9" s="93" t="s">
        <v>28</v>
      </c>
      <c r="BP9" s="93" t="s">
        <v>442</v>
      </c>
      <c r="BQ9" s="93" t="s">
        <v>28</v>
      </c>
      <c r="BR9" s="94" t="s">
        <v>28</v>
      </c>
      <c r="BS9" s="94" t="s">
        <v>28</v>
      </c>
      <c r="BT9" s="94" t="s">
        <v>28</v>
      </c>
      <c r="BU9" s="94" t="s">
        <v>28</v>
      </c>
      <c r="BV9" s="105">
        <v>1</v>
      </c>
      <c r="BW9" s="106">
        <v>364</v>
      </c>
      <c r="BX9" s="106">
        <v>369</v>
      </c>
      <c r="BY9" s="106">
        <v>319</v>
      </c>
    </row>
    <row r="10" spans="1:77" x14ac:dyDescent="0.3">
      <c r="A10" t="s">
        <v>31</v>
      </c>
      <c r="B10" s="93">
        <v>205</v>
      </c>
      <c r="C10" s="93">
        <v>761</v>
      </c>
      <c r="D10" s="107">
        <v>0.25659641280000001</v>
      </c>
      <c r="E10" s="94">
        <v>0.2225574723</v>
      </c>
      <c r="F10" s="94">
        <v>0.2958414218</v>
      </c>
      <c r="G10" s="94">
        <v>3.3281904700000003E-2</v>
      </c>
      <c r="H10" s="96">
        <v>0.26938239159999999</v>
      </c>
      <c r="I10" s="94">
        <v>0.23491930629999999</v>
      </c>
      <c r="J10" s="94">
        <v>0.30890127360000003</v>
      </c>
      <c r="K10" s="94">
        <v>0.85678430299999997</v>
      </c>
      <c r="L10" s="94">
        <v>0.74312710270000004</v>
      </c>
      <c r="M10" s="94">
        <v>0.98782474659999997</v>
      </c>
      <c r="N10" s="94" t="s">
        <v>28</v>
      </c>
      <c r="O10" s="94" t="s">
        <v>28</v>
      </c>
      <c r="P10" s="94" t="s">
        <v>28</v>
      </c>
      <c r="Q10" s="94" t="s">
        <v>28</v>
      </c>
      <c r="R10" s="101" t="s">
        <v>28</v>
      </c>
      <c r="S10" s="93">
        <v>289</v>
      </c>
      <c r="T10" s="93">
        <v>940</v>
      </c>
      <c r="U10" s="107">
        <v>0.29326415389999999</v>
      </c>
      <c r="V10" s="94">
        <v>0.25984223410000001</v>
      </c>
      <c r="W10" s="94">
        <v>0.3309849312</v>
      </c>
      <c r="X10" s="94">
        <v>0.85616150430000004</v>
      </c>
      <c r="Y10" s="96">
        <v>0.3074468085</v>
      </c>
      <c r="Z10" s="94">
        <v>0.27396766620000002</v>
      </c>
      <c r="AA10" s="94">
        <v>0.34501713789999999</v>
      </c>
      <c r="AB10" s="94">
        <v>1.0112531554999999</v>
      </c>
      <c r="AC10" s="94">
        <v>0.89600544660000003</v>
      </c>
      <c r="AD10" s="94">
        <v>1.1413244735000001</v>
      </c>
      <c r="AE10" s="93" t="s">
        <v>28</v>
      </c>
      <c r="AF10" s="94" t="s">
        <v>28</v>
      </c>
      <c r="AG10" s="94" t="s">
        <v>28</v>
      </c>
      <c r="AH10" s="94" t="s">
        <v>28</v>
      </c>
      <c r="AI10" s="101" t="s">
        <v>28</v>
      </c>
      <c r="AJ10" s="93">
        <v>355</v>
      </c>
      <c r="AK10" s="93">
        <v>1108</v>
      </c>
      <c r="AL10" s="107">
        <v>0.30870007700000002</v>
      </c>
      <c r="AM10" s="94">
        <v>0.27633323380000002</v>
      </c>
      <c r="AN10" s="94">
        <v>0.34485804050000002</v>
      </c>
      <c r="AO10" s="94">
        <v>4.412323E-4</v>
      </c>
      <c r="AP10" s="96">
        <v>0.32039711189999998</v>
      </c>
      <c r="AQ10" s="94">
        <v>0.28874302730000001</v>
      </c>
      <c r="AR10" s="94">
        <v>0.35552134460000001</v>
      </c>
      <c r="AS10" s="94">
        <v>1.2196835517</v>
      </c>
      <c r="AT10" s="94">
        <v>1.0918011532</v>
      </c>
      <c r="AU10" s="94">
        <v>1.3625447838</v>
      </c>
      <c r="AV10" s="93" t="s">
        <v>28</v>
      </c>
      <c r="AW10" s="94" t="s">
        <v>28</v>
      </c>
      <c r="AX10" s="94" t="s">
        <v>28</v>
      </c>
      <c r="AY10" s="94" t="s">
        <v>28</v>
      </c>
      <c r="AZ10" s="101" t="s">
        <v>28</v>
      </c>
      <c r="BA10" s="94" t="s">
        <v>28</v>
      </c>
      <c r="BB10" s="94" t="s">
        <v>28</v>
      </c>
      <c r="BC10" s="94" t="s">
        <v>28</v>
      </c>
      <c r="BD10" s="94" t="s">
        <v>28</v>
      </c>
      <c r="BE10" s="94" t="s">
        <v>28</v>
      </c>
      <c r="BF10" s="93" t="s">
        <v>28</v>
      </c>
      <c r="BG10" s="94" t="s">
        <v>28</v>
      </c>
      <c r="BH10" s="94" t="s">
        <v>28</v>
      </c>
      <c r="BI10" s="94" t="s">
        <v>28</v>
      </c>
      <c r="BJ10" s="94" t="s">
        <v>28</v>
      </c>
      <c r="BK10" s="93" t="s">
        <v>28</v>
      </c>
      <c r="BL10" s="93" t="s">
        <v>28</v>
      </c>
      <c r="BM10" s="93">
        <v>3</v>
      </c>
      <c r="BN10" s="93" t="s">
        <v>28</v>
      </c>
      <c r="BO10" s="93" t="s">
        <v>28</v>
      </c>
      <c r="BP10" s="93" t="s">
        <v>28</v>
      </c>
      <c r="BQ10" s="93" t="s">
        <v>28</v>
      </c>
      <c r="BR10" s="94" t="s">
        <v>28</v>
      </c>
      <c r="BS10" s="94" t="s">
        <v>28</v>
      </c>
      <c r="BT10" s="94" t="s">
        <v>28</v>
      </c>
      <c r="BU10" s="94" t="s">
        <v>28</v>
      </c>
      <c r="BV10" s="105">
        <v>3</v>
      </c>
      <c r="BW10" s="106">
        <v>205</v>
      </c>
      <c r="BX10" s="106">
        <v>289</v>
      </c>
      <c r="BY10" s="106">
        <v>355</v>
      </c>
    </row>
    <row r="11" spans="1:77" x14ac:dyDescent="0.3">
      <c r="A11" t="s">
        <v>32</v>
      </c>
      <c r="B11" s="93">
        <v>199</v>
      </c>
      <c r="C11" s="93">
        <v>645</v>
      </c>
      <c r="D11" s="107">
        <v>0.29897823820000002</v>
      </c>
      <c r="E11" s="94">
        <v>0.25881630760000002</v>
      </c>
      <c r="F11" s="94">
        <v>0.34537231350000003</v>
      </c>
      <c r="G11" s="94">
        <v>0.98154214120000005</v>
      </c>
      <c r="H11" s="96">
        <v>0.30852713180000002</v>
      </c>
      <c r="I11" s="94">
        <v>0.26850556069999998</v>
      </c>
      <c r="J11" s="94">
        <v>0.35451403990000002</v>
      </c>
      <c r="K11" s="94">
        <v>0.99829868509999997</v>
      </c>
      <c r="L11" s="94">
        <v>0.86419660880000004</v>
      </c>
      <c r="M11" s="94">
        <v>1.1532101080999999</v>
      </c>
      <c r="N11" s="94" t="s">
        <v>28</v>
      </c>
      <c r="O11" s="94" t="s">
        <v>28</v>
      </c>
      <c r="P11" s="94" t="s">
        <v>28</v>
      </c>
      <c r="Q11" s="94" t="s">
        <v>28</v>
      </c>
      <c r="R11" s="101" t="s">
        <v>28</v>
      </c>
      <c r="S11" s="93">
        <v>231</v>
      </c>
      <c r="T11" s="93">
        <v>772</v>
      </c>
      <c r="U11" s="107">
        <v>0.28968556760000003</v>
      </c>
      <c r="V11" s="94">
        <v>0.25335113110000002</v>
      </c>
      <c r="W11" s="94">
        <v>0.33123091939999999</v>
      </c>
      <c r="X11" s="94">
        <v>0.9873125747</v>
      </c>
      <c r="Y11" s="96">
        <v>0.2992227979</v>
      </c>
      <c r="Z11" s="94">
        <v>0.26302057919999999</v>
      </c>
      <c r="AA11" s="94">
        <v>0.34040789919999997</v>
      </c>
      <c r="AB11" s="94">
        <v>0.99891323369999996</v>
      </c>
      <c r="AC11" s="94">
        <v>0.873622389</v>
      </c>
      <c r="AD11" s="94">
        <v>1.1421727065</v>
      </c>
      <c r="AE11" s="93" t="s">
        <v>28</v>
      </c>
      <c r="AF11" s="94" t="s">
        <v>28</v>
      </c>
      <c r="AG11" s="94" t="s">
        <v>28</v>
      </c>
      <c r="AH11" s="94" t="s">
        <v>28</v>
      </c>
      <c r="AI11" s="101" t="s">
        <v>28</v>
      </c>
      <c r="AJ11" s="93">
        <v>240</v>
      </c>
      <c r="AK11" s="93">
        <v>988</v>
      </c>
      <c r="AL11" s="107">
        <v>0.2383414244</v>
      </c>
      <c r="AM11" s="94">
        <v>0.20886535340000001</v>
      </c>
      <c r="AN11" s="94">
        <v>0.27197729859999997</v>
      </c>
      <c r="AO11" s="94">
        <v>0.37244536789999999</v>
      </c>
      <c r="AP11" s="96">
        <v>0.24291497980000001</v>
      </c>
      <c r="AQ11" s="94">
        <v>0.2140471619</v>
      </c>
      <c r="AR11" s="94">
        <v>0.27567610269999998</v>
      </c>
      <c r="AS11" s="94">
        <v>0.94169433920000001</v>
      </c>
      <c r="AT11" s="94">
        <v>0.825233471</v>
      </c>
      <c r="AU11" s="94">
        <v>1.0745907183000001</v>
      </c>
      <c r="AV11" s="93" t="s">
        <v>28</v>
      </c>
      <c r="AW11" s="94" t="s">
        <v>28</v>
      </c>
      <c r="AX11" s="94" t="s">
        <v>28</v>
      </c>
      <c r="AY11" s="94" t="s">
        <v>28</v>
      </c>
      <c r="AZ11" s="101" t="s">
        <v>28</v>
      </c>
      <c r="BA11" s="94" t="s">
        <v>28</v>
      </c>
      <c r="BB11" s="94" t="s">
        <v>28</v>
      </c>
      <c r="BC11" s="94" t="s">
        <v>28</v>
      </c>
      <c r="BD11" s="94" t="s">
        <v>28</v>
      </c>
      <c r="BE11" s="94" t="s">
        <v>28</v>
      </c>
      <c r="BF11" s="93" t="s">
        <v>28</v>
      </c>
      <c r="BG11" s="94" t="s">
        <v>28</v>
      </c>
      <c r="BH11" s="94" t="s">
        <v>28</v>
      </c>
      <c r="BI11" s="94" t="s">
        <v>28</v>
      </c>
      <c r="BJ11" s="94" t="s">
        <v>28</v>
      </c>
      <c r="BK11" s="93" t="s">
        <v>28</v>
      </c>
      <c r="BL11" s="93" t="s">
        <v>28</v>
      </c>
      <c r="BM11" s="93" t="s">
        <v>28</v>
      </c>
      <c r="BN11" s="93" t="s">
        <v>28</v>
      </c>
      <c r="BO11" s="93" t="s">
        <v>28</v>
      </c>
      <c r="BP11" s="93" t="s">
        <v>28</v>
      </c>
      <c r="BQ11" s="93" t="s">
        <v>28</v>
      </c>
      <c r="BR11" s="94" t="s">
        <v>28</v>
      </c>
      <c r="BS11" s="94" t="s">
        <v>28</v>
      </c>
      <c r="BT11" s="94" t="s">
        <v>28</v>
      </c>
      <c r="BU11" s="94" t="s">
        <v>28</v>
      </c>
      <c r="BV11" s="105" t="s">
        <v>28</v>
      </c>
      <c r="BW11" s="106">
        <v>199</v>
      </c>
      <c r="BX11" s="106">
        <v>231</v>
      </c>
      <c r="BY11" s="106">
        <v>240</v>
      </c>
    </row>
    <row r="12" spans="1:77" x14ac:dyDescent="0.3">
      <c r="A12" t="s">
        <v>33</v>
      </c>
      <c r="B12" s="93">
        <v>278</v>
      </c>
      <c r="C12" s="93">
        <v>737</v>
      </c>
      <c r="D12" s="107">
        <v>0.36291700850000003</v>
      </c>
      <c r="E12" s="94">
        <v>0.32065632659999999</v>
      </c>
      <c r="F12" s="94">
        <v>0.4107474082</v>
      </c>
      <c r="G12" s="94">
        <v>2.356576E-3</v>
      </c>
      <c r="H12" s="96">
        <v>0.37720488470000002</v>
      </c>
      <c r="I12" s="94">
        <v>0.33537109749999999</v>
      </c>
      <c r="J12" s="94">
        <v>0.42425696819999997</v>
      </c>
      <c r="K12" s="94">
        <v>1.2117924521000001</v>
      </c>
      <c r="L12" s="94">
        <v>1.0706825725</v>
      </c>
      <c r="M12" s="94">
        <v>1.3714998120999999</v>
      </c>
      <c r="N12" s="94" t="s">
        <v>28</v>
      </c>
      <c r="O12" s="94" t="s">
        <v>28</v>
      </c>
      <c r="P12" s="94" t="s">
        <v>28</v>
      </c>
      <c r="Q12" s="94" t="s">
        <v>28</v>
      </c>
      <c r="R12" s="101" t="s">
        <v>28</v>
      </c>
      <c r="S12" s="93">
        <v>263</v>
      </c>
      <c r="T12" s="93">
        <v>787</v>
      </c>
      <c r="U12" s="107">
        <v>0.32366313619999998</v>
      </c>
      <c r="V12" s="94">
        <v>0.28527580279999998</v>
      </c>
      <c r="W12" s="94">
        <v>0.36721595270000001</v>
      </c>
      <c r="X12" s="94">
        <v>8.8206147700000001E-2</v>
      </c>
      <c r="Y12" s="96">
        <v>0.33418043200000003</v>
      </c>
      <c r="Z12" s="94">
        <v>0.29613768730000001</v>
      </c>
      <c r="AA12" s="94">
        <v>0.377110263</v>
      </c>
      <c r="AB12" s="94">
        <v>1.1160769681</v>
      </c>
      <c r="AC12" s="94">
        <v>0.9837071865</v>
      </c>
      <c r="AD12" s="94">
        <v>1.2662587157</v>
      </c>
      <c r="AE12" s="93" t="s">
        <v>28</v>
      </c>
      <c r="AF12" s="94" t="s">
        <v>28</v>
      </c>
      <c r="AG12" s="94" t="s">
        <v>28</v>
      </c>
      <c r="AH12" s="94" t="s">
        <v>28</v>
      </c>
      <c r="AI12" s="101" t="s">
        <v>28</v>
      </c>
      <c r="AJ12" s="93">
        <v>262</v>
      </c>
      <c r="AK12" s="93">
        <v>906</v>
      </c>
      <c r="AL12" s="107">
        <v>0.28430016879999997</v>
      </c>
      <c r="AM12" s="94">
        <v>0.25043766179999999</v>
      </c>
      <c r="AN12" s="94">
        <v>0.32274133770000002</v>
      </c>
      <c r="AO12" s="94">
        <v>7.2394592699999996E-2</v>
      </c>
      <c r="AP12" s="96">
        <v>0.28918322299999999</v>
      </c>
      <c r="AQ12" s="94">
        <v>0.2562038707</v>
      </c>
      <c r="AR12" s="94">
        <v>0.32640777920000003</v>
      </c>
      <c r="AS12" s="94">
        <v>1.1232787599</v>
      </c>
      <c r="AT12" s="94">
        <v>0.98948694739999998</v>
      </c>
      <c r="AU12" s="94">
        <v>1.2751610070999999</v>
      </c>
      <c r="AV12" s="93" t="s">
        <v>28</v>
      </c>
      <c r="AW12" s="94" t="s">
        <v>28</v>
      </c>
      <c r="AX12" s="94" t="s">
        <v>28</v>
      </c>
      <c r="AY12" s="94" t="s">
        <v>28</v>
      </c>
      <c r="AZ12" s="101" t="s">
        <v>28</v>
      </c>
      <c r="BA12" s="94" t="s">
        <v>28</v>
      </c>
      <c r="BB12" s="94" t="s">
        <v>28</v>
      </c>
      <c r="BC12" s="94" t="s">
        <v>28</v>
      </c>
      <c r="BD12" s="94" t="s">
        <v>28</v>
      </c>
      <c r="BE12" s="94" t="s">
        <v>28</v>
      </c>
      <c r="BF12" s="93" t="s">
        <v>28</v>
      </c>
      <c r="BG12" s="94" t="s">
        <v>28</v>
      </c>
      <c r="BH12" s="94" t="s">
        <v>28</v>
      </c>
      <c r="BI12" s="94" t="s">
        <v>28</v>
      </c>
      <c r="BJ12" s="94" t="s">
        <v>28</v>
      </c>
      <c r="BK12" s="93">
        <v>1</v>
      </c>
      <c r="BL12" s="93" t="s">
        <v>28</v>
      </c>
      <c r="BM12" s="93" t="s">
        <v>28</v>
      </c>
      <c r="BN12" s="93" t="s">
        <v>28</v>
      </c>
      <c r="BO12" s="93" t="s">
        <v>28</v>
      </c>
      <c r="BP12" s="93" t="s">
        <v>28</v>
      </c>
      <c r="BQ12" s="93" t="s">
        <v>28</v>
      </c>
      <c r="BR12" s="94" t="s">
        <v>28</v>
      </c>
      <c r="BS12" s="94" t="s">
        <v>28</v>
      </c>
      <c r="BT12" s="94" t="s">
        <v>28</v>
      </c>
      <c r="BU12" s="94" t="s">
        <v>28</v>
      </c>
      <c r="BV12" s="105">
        <v>1</v>
      </c>
      <c r="BW12" s="106">
        <v>278</v>
      </c>
      <c r="BX12" s="106">
        <v>263</v>
      </c>
      <c r="BY12" s="106">
        <v>262</v>
      </c>
    </row>
    <row r="13" spans="1:77" x14ac:dyDescent="0.3">
      <c r="A13" t="s">
        <v>41</v>
      </c>
      <c r="B13" s="93">
        <v>180</v>
      </c>
      <c r="C13" s="93">
        <v>657</v>
      </c>
      <c r="D13" s="107">
        <v>0.2701407669</v>
      </c>
      <c r="E13" s="94">
        <v>0.2322355646</v>
      </c>
      <c r="F13" s="94">
        <v>0.31423280949999999</v>
      </c>
      <c r="G13" s="94">
        <v>0.18124531220000001</v>
      </c>
      <c r="H13" s="96">
        <v>0.27397260270000001</v>
      </c>
      <c r="I13" s="94">
        <v>0.23673491699999999</v>
      </c>
      <c r="J13" s="94">
        <v>0.31706766380000001</v>
      </c>
      <c r="K13" s="94">
        <v>0.90200937029999995</v>
      </c>
      <c r="L13" s="94">
        <v>0.77544258789999998</v>
      </c>
      <c r="M13" s="94">
        <v>1.0492342266000001</v>
      </c>
      <c r="N13" s="94" t="s">
        <v>28</v>
      </c>
      <c r="O13" s="94" t="s">
        <v>28</v>
      </c>
      <c r="P13" s="94" t="s">
        <v>28</v>
      </c>
      <c r="Q13" s="94" t="s">
        <v>28</v>
      </c>
      <c r="R13" s="101" t="s">
        <v>28</v>
      </c>
      <c r="S13" s="93">
        <v>209</v>
      </c>
      <c r="T13" s="93">
        <v>701</v>
      </c>
      <c r="U13" s="107">
        <v>0.29505267880000002</v>
      </c>
      <c r="V13" s="94">
        <v>0.25640736879999998</v>
      </c>
      <c r="W13" s="94">
        <v>0.3395225482</v>
      </c>
      <c r="X13" s="94">
        <v>0.80946476690000002</v>
      </c>
      <c r="Y13" s="96">
        <v>0.29814550639999998</v>
      </c>
      <c r="Z13" s="94">
        <v>0.2603451108</v>
      </c>
      <c r="AA13" s="94">
        <v>0.34143427050000003</v>
      </c>
      <c r="AB13" s="94">
        <v>1.017420467</v>
      </c>
      <c r="AC13" s="94">
        <v>0.88416111330000002</v>
      </c>
      <c r="AD13" s="94">
        <v>1.1707644581000001</v>
      </c>
      <c r="AE13" s="93" t="s">
        <v>28</v>
      </c>
      <c r="AF13" s="94" t="s">
        <v>28</v>
      </c>
      <c r="AG13" s="94" t="s">
        <v>28</v>
      </c>
      <c r="AH13" s="94" t="s">
        <v>28</v>
      </c>
      <c r="AI13" s="101" t="s">
        <v>28</v>
      </c>
      <c r="AJ13" s="93">
        <v>180</v>
      </c>
      <c r="AK13" s="93">
        <v>764</v>
      </c>
      <c r="AL13" s="107">
        <v>0.23593167449999999</v>
      </c>
      <c r="AM13" s="94">
        <v>0.2028943641</v>
      </c>
      <c r="AN13" s="94">
        <v>0.27434845369999999</v>
      </c>
      <c r="AO13" s="94">
        <v>0.3614909811</v>
      </c>
      <c r="AP13" s="96">
        <v>0.2356020942</v>
      </c>
      <c r="AQ13" s="94">
        <v>0.20357963409999999</v>
      </c>
      <c r="AR13" s="94">
        <v>0.27266159039999999</v>
      </c>
      <c r="AS13" s="94">
        <v>0.93217334289999998</v>
      </c>
      <c r="AT13" s="94">
        <v>0.80164190749999997</v>
      </c>
      <c r="AU13" s="94">
        <v>1.0839592256999999</v>
      </c>
      <c r="AV13" s="93" t="s">
        <v>28</v>
      </c>
      <c r="AW13" s="94" t="s">
        <v>28</v>
      </c>
      <c r="AX13" s="94" t="s">
        <v>28</v>
      </c>
      <c r="AY13" s="94" t="s">
        <v>28</v>
      </c>
      <c r="AZ13" s="101" t="s">
        <v>28</v>
      </c>
      <c r="BA13" s="94" t="s">
        <v>28</v>
      </c>
      <c r="BB13" s="94" t="s">
        <v>28</v>
      </c>
      <c r="BC13" s="94" t="s">
        <v>28</v>
      </c>
      <c r="BD13" s="94" t="s">
        <v>28</v>
      </c>
      <c r="BE13" s="94" t="s">
        <v>28</v>
      </c>
      <c r="BF13" s="93" t="s">
        <v>28</v>
      </c>
      <c r="BG13" s="94" t="s">
        <v>28</v>
      </c>
      <c r="BH13" s="94" t="s">
        <v>28</v>
      </c>
      <c r="BI13" s="94" t="s">
        <v>28</v>
      </c>
      <c r="BJ13" s="94" t="s">
        <v>28</v>
      </c>
      <c r="BK13" s="93" t="s">
        <v>28</v>
      </c>
      <c r="BL13" s="93" t="s">
        <v>28</v>
      </c>
      <c r="BM13" s="93" t="s">
        <v>28</v>
      </c>
      <c r="BN13" s="93" t="s">
        <v>28</v>
      </c>
      <c r="BO13" s="93" t="s">
        <v>28</v>
      </c>
      <c r="BP13" s="93" t="s">
        <v>28</v>
      </c>
      <c r="BQ13" s="93" t="s">
        <v>28</v>
      </c>
      <c r="BR13" s="94" t="s">
        <v>28</v>
      </c>
      <c r="BS13" s="94" t="s">
        <v>28</v>
      </c>
      <c r="BT13" s="94" t="s">
        <v>28</v>
      </c>
      <c r="BU13" s="94" t="s">
        <v>28</v>
      </c>
      <c r="BV13" s="105" t="s">
        <v>28</v>
      </c>
      <c r="BW13" s="106">
        <v>180</v>
      </c>
      <c r="BX13" s="106">
        <v>209</v>
      </c>
      <c r="BY13" s="106">
        <v>180</v>
      </c>
    </row>
    <row r="14" spans="1:77" x14ac:dyDescent="0.3">
      <c r="A14" t="s">
        <v>42</v>
      </c>
      <c r="B14" s="93">
        <v>412</v>
      </c>
      <c r="C14" s="93">
        <v>1106</v>
      </c>
      <c r="D14" s="107">
        <v>0.35909777349999999</v>
      </c>
      <c r="E14" s="94">
        <v>0.32359718240000002</v>
      </c>
      <c r="F14" s="94">
        <v>0.39849299669999999</v>
      </c>
      <c r="G14" s="94">
        <v>6.3133350000000004E-4</v>
      </c>
      <c r="H14" s="96">
        <v>0.3725135624</v>
      </c>
      <c r="I14" s="94">
        <v>0.3382255401</v>
      </c>
      <c r="J14" s="94">
        <v>0.4102775743</v>
      </c>
      <c r="K14" s="94">
        <v>1.1990398941</v>
      </c>
      <c r="L14" s="94">
        <v>1.0805021918</v>
      </c>
      <c r="M14" s="94">
        <v>1.3305819078000001</v>
      </c>
      <c r="N14" s="94" t="s">
        <v>43</v>
      </c>
      <c r="O14" s="94">
        <v>0.85612139080000005</v>
      </c>
      <c r="P14" s="94">
        <v>0.75462980970000004</v>
      </c>
      <c r="Q14" s="94">
        <v>0.97126276540000001</v>
      </c>
      <c r="R14" s="101">
        <v>1.5827737800000002E-2</v>
      </c>
      <c r="S14" s="93">
        <v>407</v>
      </c>
      <c r="T14" s="93">
        <v>1345</v>
      </c>
      <c r="U14" s="107">
        <v>0.2968897627</v>
      </c>
      <c r="V14" s="94">
        <v>0.26763076530000002</v>
      </c>
      <c r="W14" s="94">
        <v>0.32934752890000002</v>
      </c>
      <c r="X14" s="94">
        <v>0.65739931250000005</v>
      </c>
      <c r="Y14" s="96">
        <v>0.30260223050000001</v>
      </c>
      <c r="Z14" s="94">
        <v>0.27458678419999999</v>
      </c>
      <c r="AA14" s="94">
        <v>0.33347602720000002</v>
      </c>
      <c r="AB14" s="94">
        <v>1.0237552233</v>
      </c>
      <c r="AC14" s="94">
        <v>0.92286238300000001</v>
      </c>
      <c r="AD14" s="94">
        <v>1.1356782729999999</v>
      </c>
      <c r="AE14" s="93" t="s">
        <v>47</v>
      </c>
      <c r="AF14" s="94">
        <v>0.93601080849999996</v>
      </c>
      <c r="AG14" s="94">
        <v>0.82963731029999999</v>
      </c>
      <c r="AH14" s="94">
        <v>1.0560231835</v>
      </c>
      <c r="AI14" s="101">
        <v>0.28266161140000001</v>
      </c>
      <c r="AJ14" s="93">
        <v>380</v>
      </c>
      <c r="AK14" s="93">
        <v>1387</v>
      </c>
      <c r="AL14" s="107">
        <v>0.27257413120000001</v>
      </c>
      <c r="AM14" s="94">
        <v>0.24482708680000001</v>
      </c>
      <c r="AN14" s="94">
        <v>0.30346583780000003</v>
      </c>
      <c r="AO14" s="94">
        <v>0.17593704020000001</v>
      </c>
      <c r="AP14" s="96">
        <v>0.27397260270000001</v>
      </c>
      <c r="AQ14" s="94">
        <v>0.2477658335</v>
      </c>
      <c r="AR14" s="94">
        <v>0.30295132299999999</v>
      </c>
      <c r="AS14" s="94">
        <v>1.0769488224999999</v>
      </c>
      <c r="AT14" s="94">
        <v>0.96731939170000003</v>
      </c>
      <c r="AU14" s="94">
        <v>1.1990029106</v>
      </c>
      <c r="AV14" s="93" t="s">
        <v>239</v>
      </c>
      <c r="AW14" s="94">
        <v>0.91498779809999997</v>
      </c>
      <c r="AX14" s="94">
        <v>0.80645701560000005</v>
      </c>
      <c r="AY14" s="94">
        <v>1.0381243568</v>
      </c>
      <c r="AZ14" s="101">
        <v>0.16784739470000001</v>
      </c>
      <c r="BA14" s="94" t="s">
        <v>240</v>
      </c>
      <c r="BB14" s="94">
        <v>0.79853304859999996</v>
      </c>
      <c r="BC14" s="94">
        <v>0.93412138879999995</v>
      </c>
      <c r="BD14" s="94">
        <v>0.55352669379999997</v>
      </c>
      <c r="BE14" s="94">
        <v>1.5764059417</v>
      </c>
      <c r="BF14" s="93" t="s">
        <v>236</v>
      </c>
      <c r="BG14" s="94">
        <v>0.3157664838</v>
      </c>
      <c r="BH14" s="94">
        <v>1.3068825109</v>
      </c>
      <c r="BI14" s="94">
        <v>0.77471650459999997</v>
      </c>
      <c r="BJ14" s="94">
        <v>2.2046024414000001</v>
      </c>
      <c r="BK14" s="93">
        <v>1</v>
      </c>
      <c r="BL14" s="93" t="s">
        <v>28</v>
      </c>
      <c r="BM14" s="93" t="s">
        <v>28</v>
      </c>
      <c r="BN14" s="93" t="s">
        <v>263</v>
      </c>
      <c r="BO14" s="93" t="s">
        <v>28</v>
      </c>
      <c r="BP14" s="93" t="s">
        <v>28</v>
      </c>
      <c r="BQ14" s="93" t="s">
        <v>28</v>
      </c>
      <c r="BR14" s="94" t="s">
        <v>28</v>
      </c>
      <c r="BS14" s="94" t="s">
        <v>28</v>
      </c>
      <c r="BT14" s="94" t="s">
        <v>28</v>
      </c>
      <c r="BU14" s="94" t="s">
        <v>28</v>
      </c>
      <c r="BV14" s="105">
        <v>1</v>
      </c>
      <c r="BW14" s="106">
        <v>412</v>
      </c>
      <c r="BX14" s="106">
        <v>407</v>
      </c>
      <c r="BY14" s="106">
        <v>380</v>
      </c>
    </row>
    <row r="15" spans="1:77" x14ac:dyDescent="0.3">
      <c r="A15" t="s">
        <v>34</v>
      </c>
      <c r="B15" s="93">
        <v>233</v>
      </c>
      <c r="C15" s="93">
        <v>876</v>
      </c>
      <c r="D15" s="107">
        <v>0.26423708379999999</v>
      </c>
      <c r="E15" s="94">
        <v>0.2310649347</v>
      </c>
      <c r="F15" s="94">
        <v>0.30217149360000001</v>
      </c>
      <c r="G15" s="94">
        <v>6.7306532599999996E-2</v>
      </c>
      <c r="H15" s="96">
        <v>0.26598173520000001</v>
      </c>
      <c r="I15" s="94">
        <v>0.23393098400000001</v>
      </c>
      <c r="J15" s="94">
        <v>0.30242374150000001</v>
      </c>
      <c r="K15" s="94">
        <v>0.88229676810000002</v>
      </c>
      <c r="L15" s="94">
        <v>0.77153381430000001</v>
      </c>
      <c r="M15" s="94">
        <v>1.0089610753</v>
      </c>
      <c r="N15" s="94" t="s">
        <v>28</v>
      </c>
      <c r="O15" s="94" t="s">
        <v>28</v>
      </c>
      <c r="P15" s="94" t="s">
        <v>28</v>
      </c>
      <c r="Q15" s="94" t="s">
        <v>28</v>
      </c>
      <c r="R15" s="94" t="s">
        <v>28</v>
      </c>
      <c r="S15" s="93">
        <v>311</v>
      </c>
      <c r="T15" s="93">
        <v>1175</v>
      </c>
      <c r="U15" s="107">
        <v>0.26529743449999998</v>
      </c>
      <c r="V15" s="94">
        <v>0.23600997100000001</v>
      </c>
      <c r="W15" s="94">
        <v>0.29821930169999999</v>
      </c>
      <c r="X15" s="94">
        <v>0.1357692207</v>
      </c>
      <c r="Y15" s="96">
        <v>0.2646808511</v>
      </c>
      <c r="Z15" s="94">
        <v>0.23684014110000001</v>
      </c>
      <c r="AA15" s="94">
        <v>0.2957942543</v>
      </c>
      <c r="AB15" s="94">
        <v>0.91481643489999998</v>
      </c>
      <c r="AC15" s="94">
        <v>0.8138254359</v>
      </c>
      <c r="AD15" s="94">
        <v>1.0283398290000001</v>
      </c>
      <c r="AE15" s="93" t="s">
        <v>28</v>
      </c>
      <c r="AF15" s="93" t="s">
        <v>28</v>
      </c>
      <c r="AG15" s="93" t="s">
        <v>28</v>
      </c>
      <c r="AH15" s="93" t="s">
        <v>28</v>
      </c>
      <c r="AI15" s="93" t="s">
        <v>28</v>
      </c>
      <c r="AJ15" s="93">
        <v>251</v>
      </c>
      <c r="AK15" s="93">
        <v>1175</v>
      </c>
      <c r="AL15" s="107">
        <v>0.2177297547</v>
      </c>
      <c r="AM15" s="94">
        <v>0.19131516470000001</v>
      </c>
      <c r="AN15" s="94">
        <v>0.2477913665</v>
      </c>
      <c r="AO15" s="94">
        <v>2.2541855600000001E-2</v>
      </c>
      <c r="AP15" s="96">
        <v>0.21361702129999999</v>
      </c>
      <c r="AQ15" s="94">
        <v>0.18875935730000001</v>
      </c>
      <c r="AR15" s="94">
        <v>0.24174818370000001</v>
      </c>
      <c r="AS15" s="94">
        <v>0.86025699479999995</v>
      </c>
      <c r="AT15" s="94">
        <v>0.75589213259999999</v>
      </c>
      <c r="AU15" s="94">
        <v>0.97903135279999998</v>
      </c>
      <c r="AV15" s="93" t="s">
        <v>28</v>
      </c>
      <c r="AW15" s="93" t="s">
        <v>28</v>
      </c>
      <c r="AX15" s="93" t="s">
        <v>28</v>
      </c>
      <c r="AY15" s="93" t="s">
        <v>28</v>
      </c>
      <c r="AZ15" s="93" t="s">
        <v>28</v>
      </c>
      <c r="BA15" s="93" t="s">
        <v>28</v>
      </c>
      <c r="BB15" s="93" t="s">
        <v>28</v>
      </c>
      <c r="BC15" s="93" t="s">
        <v>28</v>
      </c>
      <c r="BD15" s="93" t="s">
        <v>28</v>
      </c>
      <c r="BE15" s="93" t="s">
        <v>28</v>
      </c>
      <c r="BF15" s="93" t="s">
        <v>28</v>
      </c>
      <c r="BG15" s="93" t="s">
        <v>28</v>
      </c>
      <c r="BH15" s="93" t="s">
        <v>28</v>
      </c>
      <c r="BI15" s="93" t="s">
        <v>28</v>
      </c>
      <c r="BJ15" s="93" t="s">
        <v>28</v>
      </c>
      <c r="BK15" s="93" t="s">
        <v>28</v>
      </c>
      <c r="BL15" s="93" t="s">
        <v>28</v>
      </c>
      <c r="BM15" s="93" t="s">
        <v>28</v>
      </c>
      <c r="BN15" s="93" t="s">
        <v>28</v>
      </c>
      <c r="BO15" s="93" t="s">
        <v>28</v>
      </c>
      <c r="BP15" s="93" t="s">
        <v>28</v>
      </c>
      <c r="BQ15" s="93" t="s">
        <v>28</v>
      </c>
      <c r="BR15" s="94" t="s">
        <v>28</v>
      </c>
      <c r="BS15" s="94" t="s">
        <v>28</v>
      </c>
      <c r="BT15" s="94" t="s">
        <v>28</v>
      </c>
      <c r="BU15" s="94" t="s">
        <v>28</v>
      </c>
      <c r="BV15" s="105" t="s">
        <v>28</v>
      </c>
      <c r="BW15" s="106">
        <v>233</v>
      </c>
      <c r="BX15" s="106">
        <v>311</v>
      </c>
      <c r="BY15" s="106">
        <v>251</v>
      </c>
    </row>
    <row r="16" spans="1:77" x14ac:dyDescent="0.3">
      <c r="A16" t="s">
        <v>35</v>
      </c>
      <c r="B16" s="93">
        <v>234</v>
      </c>
      <c r="C16" s="93">
        <v>936</v>
      </c>
      <c r="D16" s="107">
        <v>0.2479849935</v>
      </c>
      <c r="E16" s="94">
        <v>0.21690849619999999</v>
      </c>
      <c r="F16" s="94">
        <v>0.283513823</v>
      </c>
      <c r="G16" s="94">
        <v>5.7390499000000003E-3</v>
      </c>
      <c r="H16" s="96">
        <v>0.25</v>
      </c>
      <c r="I16" s="94">
        <v>0.21993544340000001</v>
      </c>
      <c r="J16" s="94">
        <v>0.28417429700000002</v>
      </c>
      <c r="K16" s="94">
        <v>0.82803047610000002</v>
      </c>
      <c r="L16" s="94">
        <v>0.72426497619999997</v>
      </c>
      <c r="M16" s="94">
        <v>0.94666246740000004</v>
      </c>
      <c r="N16" s="94" t="s">
        <v>28</v>
      </c>
      <c r="O16" s="93" t="s">
        <v>28</v>
      </c>
      <c r="P16" s="93" t="s">
        <v>28</v>
      </c>
      <c r="Q16" s="93" t="s">
        <v>28</v>
      </c>
      <c r="R16" s="93" t="s">
        <v>28</v>
      </c>
      <c r="S16" s="93">
        <v>290</v>
      </c>
      <c r="T16" s="93">
        <v>1051</v>
      </c>
      <c r="U16" s="107">
        <v>0.27745203740000002</v>
      </c>
      <c r="V16" s="94">
        <v>0.2458907525</v>
      </c>
      <c r="W16" s="94">
        <v>0.31306436799999998</v>
      </c>
      <c r="X16" s="94">
        <v>0.4727904383</v>
      </c>
      <c r="Y16" s="96">
        <v>0.2759276879</v>
      </c>
      <c r="Z16" s="94">
        <v>0.2459297148</v>
      </c>
      <c r="AA16" s="94">
        <v>0.30958474870000002</v>
      </c>
      <c r="AB16" s="94">
        <v>0.95672875290000003</v>
      </c>
      <c r="AC16" s="94">
        <v>0.84789701039999998</v>
      </c>
      <c r="AD16" s="94">
        <v>1.0795295838000001</v>
      </c>
      <c r="AE16" s="93" t="s">
        <v>28</v>
      </c>
      <c r="AF16" s="93" t="s">
        <v>28</v>
      </c>
      <c r="AG16" s="93" t="s">
        <v>28</v>
      </c>
      <c r="AH16" s="93" t="s">
        <v>28</v>
      </c>
      <c r="AI16" s="93" t="s">
        <v>28</v>
      </c>
      <c r="AJ16" s="93">
        <v>246</v>
      </c>
      <c r="AK16" s="93">
        <v>1153</v>
      </c>
      <c r="AL16" s="107">
        <v>0.2172703493</v>
      </c>
      <c r="AM16" s="94">
        <v>0.19068283</v>
      </c>
      <c r="AN16" s="94">
        <v>0.24756505170000001</v>
      </c>
      <c r="AO16" s="94">
        <v>2.19123965E-2</v>
      </c>
      <c r="AP16" s="96">
        <v>0.2133564614</v>
      </c>
      <c r="AQ16" s="94">
        <v>0.18829343209999999</v>
      </c>
      <c r="AR16" s="94">
        <v>0.2417555361</v>
      </c>
      <c r="AS16" s="94">
        <v>0.85844186960000002</v>
      </c>
      <c r="AT16" s="94">
        <v>0.75339375870000003</v>
      </c>
      <c r="AU16" s="94">
        <v>0.97813717590000004</v>
      </c>
      <c r="AV16" s="93" t="s">
        <v>28</v>
      </c>
      <c r="AW16" s="93" t="s">
        <v>28</v>
      </c>
      <c r="AX16" s="93" t="s">
        <v>28</v>
      </c>
      <c r="AY16" s="93" t="s">
        <v>28</v>
      </c>
      <c r="AZ16" s="93" t="s">
        <v>28</v>
      </c>
      <c r="BA16" s="93" t="s">
        <v>28</v>
      </c>
      <c r="BB16" s="93" t="s">
        <v>28</v>
      </c>
      <c r="BC16" s="93" t="s">
        <v>28</v>
      </c>
      <c r="BD16" s="93" t="s">
        <v>28</v>
      </c>
      <c r="BE16" s="93" t="s">
        <v>28</v>
      </c>
      <c r="BF16" s="93" t="s">
        <v>28</v>
      </c>
      <c r="BG16" s="93" t="s">
        <v>28</v>
      </c>
      <c r="BH16" s="93" t="s">
        <v>28</v>
      </c>
      <c r="BI16" s="93" t="s">
        <v>28</v>
      </c>
      <c r="BJ16" s="93" t="s">
        <v>28</v>
      </c>
      <c r="BK16" s="93">
        <v>1</v>
      </c>
      <c r="BL16" s="93" t="s">
        <v>28</v>
      </c>
      <c r="BM16" s="93" t="s">
        <v>28</v>
      </c>
      <c r="BN16" s="93" t="s">
        <v>28</v>
      </c>
      <c r="BO16" s="93" t="s">
        <v>28</v>
      </c>
      <c r="BP16" s="93" t="s">
        <v>28</v>
      </c>
      <c r="BQ16" s="93" t="s">
        <v>28</v>
      </c>
      <c r="BR16" s="94" t="s">
        <v>28</v>
      </c>
      <c r="BS16" s="94" t="s">
        <v>28</v>
      </c>
      <c r="BT16" s="94" t="s">
        <v>28</v>
      </c>
      <c r="BU16" s="94" t="s">
        <v>28</v>
      </c>
      <c r="BV16" s="105">
        <v>1</v>
      </c>
      <c r="BW16" s="106">
        <v>234</v>
      </c>
      <c r="BX16" s="106">
        <v>290</v>
      </c>
      <c r="BY16" s="106">
        <v>246</v>
      </c>
    </row>
    <row r="17" spans="1:77" x14ac:dyDescent="0.3">
      <c r="A17" t="s">
        <v>36</v>
      </c>
      <c r="B17" s="93">
        <v>224</v>
      </c>
      <c r="C17" s="93">
        <v>841</v>
      </c>
      <c r="D17" s="107">
        <v>0.26746609519999998</v>
      </c>
      <c r="E17" s="94">
        <v>0.23330146490000001</v>
      </c>
      <c r="F17" s="94">
        <v>0.30663378879999997</v>
      </c>
      <c r="G17" s="94">
        <v>0.1048511991</v>
      </c>
      <c r="H17" s="96">
        <v>0.26634958380000001</v>
      </c>
      <c r="I17" s="94">
        <v>0.23365696280000001</v>
      </c>
      <c r="J17" s="94">
        <v>0.30361646390000002</v>
      </c>
      <c r="K17" s="94">
        <v>0.89307854909999995</v>
      </c>
      <c r="L17" s="94">
        <v>0.77900166579999996</v>
      </c>
      <c r="M17" s="94">
        <v>1.0238608333999999</v>
      </c>
      <c r="N17" s="94" t="s">
        <v>28</v>
      </c>
      <c r="O17" s="93" t="s">
        <v>28</v>
      </c>
      <c r="P17" s="93" t="s">
        <v>28</v>
      </c>
      <c r="Q17" s="93" t="s">
        <v>28</v>
      </c>
      <c r="R17" s="93" t="s">
        <v>28</v>
      </c>
      <c r="S17" s="93">
        <v>299</v>
      </c>
      <c r="T17" s="93">
        <v>1064</v>
      </c>
      <c r="U17" s="107">
        <v>0.2842149276</v>
      </c>
      <c r="V17" s="94">
        <v>0.25229365500000001</v>
      </c>
      <c r="W17" s="94">
        <v>0.3201750162</v>
      </c>
      <c r="X17" s="94">
        <v>0.74023738910000003</v>
      </c>
      <c r="Y17" s="96">
        <v>0.28101503760000002</v>
      </c>
      <c r="Z17" s="94">
        <v>0.2509015268</v>
      </c>
      <c r="AA17" s="94">
        <v>0.31474280910000002</v>
      </c>
      <c r="AB17" s="94">
        <v>0.98004900530000005</v>
      </c>
      <c r="AC17" s="94">
        <v>0.86997592869999996</v>
      </c>
      <c r="AD17" s="94">
        <v>1.1040489983999999</v>
      </c>
      <c r="AE17" s="93" t="s">
        <v>28</v>
      </c>
      <c r="AF17" s="93" t="s">
        <v>28</v>
      </c>
      <c r="AG17" s="93" t="s">
        <v>28</v>
      </c>
      <c r="AH17" s="93" t="s">
        <v>28</v>
      </c>
      <c r="AI17" s="93" t="s">
        <v>28</v>
      </c>
      <c r="AJ17" s="93">
        <v>269</v>
      </c>
      <c r="AK17" s="93">
        <v>1241</v>
      </c>
      <c r="AL17" s="107">
        <v>0.22342889099999999</v>
      </c>
      <c r="AM17" s="94">
        <v>0.19710352950000001</v>
      </c>
      <c r="AN17" s="94">
        <v>0.25327029620000002</v>
      </c>
      <c r="AO17" s="94">
        <v>5.1252982500000002E-2</v>
      </c>
      <c r="AP17" s="96">
        <v>0.2167606769</v>
      </c>
      <c r="AQ17" s="94">
        <v>0.19234540880000001</v>
      </c>
      <c r="AR17" s="94">
        <v>0.24427508470000001</v>
      </c>
      <c r="AS17" s="94">
        <v>0.88277445830000001</v>
      </c>
      <c r="AT17" s="94">
        <v>0.77876214119999998</v>
      </c>
      <c r="AU17" s="94">
        <v>1.0006787735</v>
      </c>
      <c r="AV17" s="93" t="s">
        <v>28</v>
      </c>
      <c r="AW17" s="93" t="s">
        <v>28</v>
      </c>
      <c r="AX17" s="93" t="s">
        <v>28</v>
      </c>
      <c r="AY17" s="93" t="s">
        <v>28</v>
      </c>
      <c r="AZ17" s="93" t="s">
        <v>28</v>
      </c>
      <c r="BA17" s="93" t="s">
        <v>28</v>
      </c>
      <c r="BB17" s="93" t="s">
        <v>28</v>
      </c>
      <c r="BC17" s="93" t="s">
        <v>28</v>
      </c>
      <c r="BD17" s="93" t="s">
        <v>28</v>
      </c>
      <c r="BE17" s="93" t="s">
        <v>28</v>
      </c>
      <c r="BF17" s="93" t="s">
        <v>28</v>
      </c>
      <c r="BG17" s="93" t="s">
        <v>28</v>
      </c>
      <c r="BH17" s="93" t="s">
        <v>28</v>
      </c>
      <c r="BI17" s="93" t="s">
        <v>28</v>
      </c>
      <c r="BJ17" s="93" t="s">
        <v>28</v>
      </c>
      <c r="BK17" s="93" t="s">
        <v>28</v>
      </c>
      <c r="BL17" s="93" t="s">
        <v>28</v>
      </c>
      <c r="BM17" s="93" t="s">
        <v>28</v>
      </c>
      <c r="BN17" s="93" t="s">
        <v>28</v>
      </c>
      <c r="BO17" s="93" t="s">
        <v>28</v>
      </c>
      <c r="BP17" s="93" t="s">
        <v>28</v>
      </c>
      <c r="BQ17" s="93" t="s">
        <v>28</v>
      </c>
      <c r="BR17" s="94" t="s">
        <v>28</v>
      </c>
      <c r="BS17" s="94" t="s">
        <v>28</v>
      </c>
      <c r="BT17" s="94" t="s">
        <v>28</v>
      </c>
      <c r="BU17" s="94" t="s">
        <v>28</v>
      </c>
      <c r="BV17" s="105" t="s">
        <v>28</v>
      </c>
      <c r="BW17" s="106">
        <v>224</v>
      </c>
      <c r="BX17" s="106">
        <v>299</v>
      </c>
      <c r="BY17" s="106">
        <v>269</v>
      </c>
    </row>
    <row r="18" spans="1:77" x14ac:dyDescent="0.3">
      <c r="A18" t="s">
        <v>44</v>
      </c>
      <c r="B18" s="93">
        <v>214</v>
      </c>
      <c r="C18" s="93">
        <v>779</v>
      </c>
      <c r="D18" s="107">
        <v>0.2827341384</v>
      </c>
      <c r="E18" s="94">
        <v>0.24587035300000001</v>
      </c>
      <c r="F18" s="94">
        <v>0.32512497769999998</v>
      </c>
      <c r="G18" s="94">
        <v>0.41930239000000002</v>
      </c>
      <c r="H18" s="96">
        <v>0.27471116820000002</v>
      </c>
      <c r="I18" s="94">
        <v>0.2402643723</v>
      </c>
      <c r="J18" s="94">
        <v>0.31409661439999997</v>
      </c>
      <c r="K18" s="94">
        <v>0.94405907359999996</v>
      </c>
      <c r="L18" s="94">
        <v>0.82096961820000003</v>
      </c>
      <c r="M18" s="94">
        <v>1.0856035530999999</v>
      </c>
      <c r="N18" s="94" t="s">
        <v>28</v>
      </c>
      <c r="O18" s="93" t="s">
        <v>28</v>
      </c>
      <c r="P18" s="93" t="s">
        <v>28</v>
      </c>
      <c r="Q18" s="93" t="s">
        <v>28</v>
      </c>
      <c r="R18" s="93" t="s">
        <v>28</v>
      </c>
      <c r="S18" s="93">
        <v>227</v>
      </c>
      <c r="T18" s="93">
        <v>906</v>
      </c>
      <c r="U18" s="107">
        <v>0.25975241929999998</v>
      </c>
      <c r="V18" s="94">
        <v>0.2268829279</v>
      </c>
      <c r="W18" s="94">
        <v>0.29738385319999999</v>
      </c>
      <c r="X18" s="94">
        <v>0.11054102239999999</v>
      </c>
      <c r="Y18" s="96">
        <v>0.25055187639999998</v>
      </c>
      <c r="Z18" s="94">
        <v>0.21998923470000001</v>
      </c>
      <c r="AA18" s="94">
        <v>0.28536052160000003</v>
      </c>
      <c r="AB18" s="94">
        <v>0.89569574110000005</v>
      </c>
      <c r="AC18" s="94">
        <v>0.78235295289999995</v>
      </c>
      <c r="AD18" s="94">
        <v>1.0254589794</v>
      </c>
      <c r="AE18" s="93" t="s">
        <v>28</v>
      </c>
      <c r="AF18" s="93" t="s">
        <v>28</v>
      </c>
      <c r="AG18" s="93" t="s">
        <v>28</v>
      </c>
      <c r="AH18" s="93" t="s">
        <v>28</v>
      </c>
      <c r="AI18" s="93" t="s">
        <v>28</v>
      </c>
      <c r="AJ18" s="93">
        <v>210</v>
      </c>
      <c r="AK18" s="93">
        <v>931</v>
      </c>
      <c r="AL18" s="107">
        <v>0.2355032024</v>
      </c>
      <c r="AM18" s="94">
        <v>0.2046290623</v>
      </c>
      <c r="AN18" s="94">
        <v>0.27103558849999998</v>
      </c>
      <c r="AO18" s="94">
        <v>0.31491247300000003</v>
      </c>
      <c r="AP18" s="96">
        <v>0.22556390979999999</v>
      </c>
      <c r="AQ18" s="94">
        <v>0.19702944180000001</v>
      </c>
      <c r="AR18" s="94">
        <v>0.25823083569999999</v>
      </c>
      <c r="AS18" s="94">
        <v>0.93048043619999998</v>
      </c>
      <c r="AT18" s="94">
        <v>0.80849575399999996</v>
      </c>
      <c r="AU18" s="94">
        <v>1.0708699925</v>
      </c>
      <c r="AV18" s="93" t="s">
        <v>28</v>
      </c>
      <c r="AW18" s="93" t="s">
        <v>28</v>
      </c>
      <c r="AX18" s="93" t="s">
        <v>28</v>
      </c>
      <c r="AY18" s="93" t="s">
        <v>28</v>
      </c>
      <c r="AZ18" s="93" t="s">
        <v>28</v>
      </c>
      <c r="BA18" s="93" t="s">
        <v>28</v>
      </c>
      <c r="BB18" s="93" t="s">
        <v>28</v>
      </c>
      <c r="BC18" s="93" t="s">
        <v>28</v>
      </c>
      <c r="BD18" s="93" t="s">
        <v>28</v>
      </c>
      <c r="BE18" s="93" t="s">
        <v>28</v>
      </c>
      <c r="BF18" s="93" t="s">
        <v>28</v>
      </c>
      <c r="BG18" s="93" t="s">
        <v>28</v>
      </c>
      <c r="BH18" s="93" t="s">
        <v>28</v>
      </c>
      <c r="BI18" s="93" t="s">
        <v>28</v>
      </c>
      <c r="BJ18" s="93" t="s">
        <v>28</v>
      </c>
      <c r="BK18" s="93" t="s">
        <v>28</v>
      </c>
      <c r="BL18" s="93" t="s">
        <v>28</v>
      </c>
      <c r="BM18" s="93" t="s">
        <v>28</v>
      </c>
      <c r="BN18" s="93" t="s">
        <v>28</v>
      </c>
      <c r="BO18" s="93" t="s">
        <v>28</v>
      </c>
      <c r="BP18" s="93" t="s">
        <v>28</v>
      </c>
      <c r="BQ18" s="93" t="s">
        <v>28</v>
      </c>
      <c r="BR18" s="94" t="s">
        <v>28</v>
      </c>
      <c r="BS18" s="94" t="s">
        <v>28</v>
      </c>
      <c r="BT18" s="94" t="s">
        <v>28</v>
      </c>
      <c r="BU18" s="94" t="s">
        <v>28</v>
      </c>
      <c r="BV18" s="105" t="s">
        <v>28</v>
      </c>
      <c r="BW18" s="106">
        <v>214</v>
      </c>
      <c r="BX18" s="106">
        <v>227</v>
      </c>
      <c r="BY18" s="106">
        <v>210</v>
      </c>
    </row>
    <row r="19" spans="1:77" x14ac:dyDescent="0.3">
      <c r="A19" t="s">
        <v>45</v>
      </c>
      <c r="B19" s="93">
        <v>2556</v>
      </c>
      <c r="C19" s="93">
        <v>8343</v>
      </c>
      <c r="D19" s="107">
        <v>0.29948776119999998</v>
      </c>
      <c r="E19" s="94">
        <v>0.28371028929999997</v>
      </c>
      <c r="F19" s="94">
        <v>0.31614263729999997</v>
      </c>
      <c r="G19" s="94" t="s">
        <v>28</v>
      </c>
      <c r="H19" s="96">
        <v>0.30636461700000001</v>
      </c>
      <c r="I19" s="94">
        <v>0.29471490439999998</v>
      </c>
      <c r="J19" s="94">
        <v>0.31847482840000002</v>
      </c>
      <c r="K19" s="94" t="s">
        <v>28</v>
      </c>
      <c r="L19" s="94" t="s">
        <v>28</v>
      </c>
      <c r="M19" s="94" t="s">
        <v>28</v>
      </c>
      <c r="N19" s="94" t="s">
        <v>28</v>
      </c>
      <c r="O19" s="93" t="s">
        <v>28</v>
      </c>
      <c r="P19" s="93" t="s">
        <v>28</v>
      </c>
      <c r="Q19" s="93" t="s">
        <v>28</v>
      </c>
      <c r="R19" s="93" t="s">
        <v>28</v>
      </c>
      <c r="S19" s="93">
        <v>2899</v>
      </c>
      <c r="T19" s="93">
        <v>9848</v>
      </c>
      <c r="U19" s="107">
        <v>0.29000073059999998</v>
      </c>
      <c r="V19" s="94">
        <v>0.27519960259999998</v>
      </c>
      <c r="W19" s="94">
        <v>0.30559791130000002</v>
      </c>
      <c r="X19" s="94" t="s">
        <v>28</v>
      </c>
      <c r="Y19" s="96">
        <v>0.29437449230000001</v>
      </c>
      <c r="Z19" s="94">
        <v>0.28385139549999999</v>
      </c>
      <c r="AA19" s="94">
        <v>0.30528770719999998</v>
      </c>
      <c r="AB19" s="94" t="s">
        <v>28</v>
      </c>
      <c r="AC19" s="94" t="s">
        <v>28</v>
      </c>
      <c r="AD19" s="94" t="s">
        <v>28</v>
      </c>
      <c r="AE19" s="93" t="s">
        <v>28</v>
      </c>
      <c r="AF19" s="93" t="s">
        <v>28</v>
      </c>
      <c r="AG19" s="93" t="s">
        <v>28</v>
      </c>
      <c r="AH19" s="93" t="s">
        <v>28</v>
      </c>
      <c r="AI19" s="93" t="s">
        <v>28</v>
      </c>
      <c r="AJ19" s="93">
        <v>2716</v>
      </c>
      <c r="AK19" s="93">
        <v>10731</v>
      </c>
      <c r="AL19" s="107">
        <v>0.25309849969999998</v>
      </c>
      <c r="AM19" s="94">
        <v>0.2437566722</v>
      </c>
      <c r="AN19" s="94">
        <v>0.2627983471</v>
      </c>
      <c r="AO19" s="94" t="s">
        <v>28</v>
      </c>
      <c r="AP19" s="96">
        <v>0.25309849969999998</v>
      </c>
      <c r="AQ19" s="94">
        <v>0.2437566722</v>
      </c>
      <c r="AR19" s="94">
        <v>0.2627983471</v>
      </c>
      <c r="AS19" s="94" t="s">
        <v>28</v>
      </c>
      <c r="AT19" s="94" t="s">
        <v>28</v>
      </c>
      <c r="AU19" s="94" t="s">
        <v>28</v>
      </c>
      <c r="AV19" s="93" t="s">
        <v>28</v>
      </c>
      <c r="AW19" s="93" t="s">
        <v>28</v>
      </c>
      <c r="AX19" s="93" t="s">
        <v>28</v>
      </c>
      <c r="AY19" s="93" t="s">
        <v>28</v>
      </c>
      <c r="AZ19" s="93" t="s">
        <v>28</v>
      </c>
      <c r="BA19" s="93" t="s">
        <v>28</v>
      </c>
      <c r="BB19" s="93" t="s">
        <v>28</v>
      </c>
      <c r="BC19" s="93" t="s">
        <v>28</v>
      </c>
      <c r="BD19" s="93" t="s">
        <v>28</v>
      </c>
      <c r="BE19" s="93" t="s">
        <v>28</v>
      </c>
      <c r="BF19" s="93" t="s">
        <v>28</v>
      </c>
      <c r="BG19" s="93" t="s">
        <v>28</v>
      </c>
      <c r="BH19" s="93" t="s">
        <v>28</v>
      </c>
      <c r="BI19" s="93" t="s">
        <v>28</v>
      </c>
      <c r="BJ19" s="93" t="s">
        <v>28</v>
      </c>
      <c r="BK19" s="93" t="s">
        <v>28</v>
      </c>
      <c r="BL19" s="93" t="s">
        <v>28</v>
      </c>
      <c r="BM19" s="93" t="s">
        <v>28</v>
      </c>
      <c r="BN19" s="93" t="s">
        <v>28</v>
      </c>
      <c r="BO19" s="93" t="s">
        <v>28</v>
      </c>
      <c r="BP19" s="93" t="s">
        <v>28</v>
      </c>
      <c r="BQ19" s="93" t="s">
        <v>28</v>
      </c>
      <c r="BR19" s="94" t="s">
        <v>28</v>
      </c>
      <c r="BS19" s="94" t="s">
        <v>28</v>
      </c>
      <c r="BT19" s="94" t="s">
        <v>28</v>
      </c>
      <c r="BU19" s="94" t="s">
        <v>28</v>
      </c>
      <c r="BV19" s="105" t="s">
        <v>28</v>
      </c>
      <c r="BW19" s="106">
        <v>2556</v>
      </c>
      <c r="BX19" s="106">
        <v>2899</v>
      </c>
      <c r="BY19" s="106">
        <v>2716</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64"/>
  <sheetViews>
    <sheetView showGridLines="0" zoomScale="90" zoomScaleNormal="90" workbookViewId="0"/>
  </sheetViews>
  <sheetFormatPr defaultColWidth="9.33203125" defaultRowHeight="15" x14ac:dyDescent="0.25"/>
  <cols>
    <col min="1" max="1" width="39.5546875" style="67" customWidth="1"/>
    <col min="2" max="2" width="20.77734375" style="66" customWidth="1"/>
    <col min="3" max="7" width="20.77734375" style="67" customWidth="1"/>
    <col min="8" max="8" width="20.77734375" style="66" customWidth="1"/>
    <col min="9" max="10" width="20.77734375" style="67" customWidth="1"/>
    <col min="11" max="12" width="10.5546875" style="67" customWidth="1"/>
    <col min="13" max="16384" width="9.33203125" style="67"/>
  </cols>
  <sheetData>
    <row r="1" spans="1:16" s="55" customFormat="1" ht="18.899999999999999" customHeight="1" x14ac:dyDescent="0.3">
      <c r="A1" s="111" t="s">
        <v>444</v>
      </c>
      <c r="B1" s="54"/>
      <c r="C1" s="54"/>
      <c r="D1" s="54"/>
      <c r="E1" s="54"/>
      <c r="F1" s="54"/>
      <c r="G1" s="54"/>
      <c r="H1" s="54"/>
      <c r="I1" s="54"/>
      <c r="J1" s="54"/>
      <c r="K1" s="54"/>
      <c r="L1" s="54"/>
    </row>
    <row r="2" spans="1:16" s="55" customFormat="1" ht="18.899999999999999" customHeight="1" x14ac:dyDescent="0.3">
      <c r="A2" s="1" t="s">
        <v>450</v>
      </c>
      <c r="B2" s="56"/>
      <c r="C2" s="56"/>
      <c r="D2" s="56"/>
      <c r="E2" s="56"/>
      <c r="F2" s="56"/>
      <c r="G2" s="56"/>
      <c r="H2" s="56"/>
      <c r="I2" s="56"/>
      <c r="J2" s="56"/>
      <c r="K2" s="54"/>
      <c r="L2" s="54"/>
    </row>
    <row r="3" spans="1:16" s="59" customFormat="1" ht="54" customHeight="1" x14ac:dyDescent="0.3">
      <c r="A3" s="109" t="s">
        <v>451</v>
      </c>
      <c r="B3" s="57" t="s">
        <v>425</v>
      </c>
      <c r="C3" s="57" t="s">
        <v>426</v>
      </c>
      <c r="D3" s="57" t="s">
        <v>427</v>
      </c>
      <c r="E3" s="57" t="s">
        <v>428</v>
      </c>
      <c r="F3" s="57" t="s">
        <v>429</v>
      </c>
      <c r="G3" s="57" t="s">
        <v>430</v>
      </c>
      <c r="H3" s="57" t="s">
        <v>431</v>
      </c>
      <c r="I3" s="57" t="s">
        <v>432</v>
      </c>
      <c r="J3" s="57" t="s">
        <v>433</v>
      </c>
      <c r="O3" s="60"/>
      <c r="P3" s="60"/>
    </row>
    <row r="4" spans="1:16" s="55" customFormat="1" ht="18.899999999999999" customHeight="1" x14ac:dyDescent="0.3">
      <c r="A4" s="71" t="s">
        <v>281</v>
      </c>
      <c r="B4" s="62">
        <v>113</v>
      </c>
      <c r="C4" s="86">
        <v>26.650943399999999</v>
      </c>
      <c r="D4" s="86">
        <v>27.127244130000001</v>
      </c>
      <c r="E4" s="62">
        <v>160</v>
      </c>
      <c r="F4" s="86">
        <v>27.681660900000001</v>
      </c>
      <c r="G4" s="86">
        <v>28.473224899999998</v>
      </c>
      <c r="H4" s="62">
        <v>161</v>
      </c>
      <c r="I4" s="86">
        <v>23.78138848</v>
      </c>
      <c r="J4" s="86">
        <v>24.554183049999999</v>
      </c>
    </row>
    <row r="5" spans="1:16" s="55" customFormat="1" ht="18.899999999999999" customHeight="1" x14ac:dyDescent="0.3">
      <c r="A5" s="71" t="s">
        <v>282</v>
      </c>
      <c r="B5" s="62" t="s">
        <v>420</v>
      </c>
      <c r="C5" s="86" t="s">
        <v>420</v>
      </c>
      <c r="D5" s="86" t="s">
        <v>420</v>
      </c>
      <c r="E5" s="62" t="s">
        <v>420</v>
      </c>
      <c r="F5" s="86" t="s">
        <v>420</v>
      </c>
      <c r="G5" s="86" t="s">
        <v>420</v>
      </c>
      <c r="H5" s="62" t="s">
        <v>420</v>
      </c>
      <c r="I5" s="86" t="s">
        <v>420</v>
      </c>
      <c r="J5" s="86" t="s">
        <v>420</v>
      </c>
    </row>
    <row r="6" spans="1:16" s="55" customFormat="1" ht="18.899999999999999" customHeight="1" x14ac:dyDescent="0.3">
      <c r="A6" s="71" t="s">
        <v>283</v>
      </c>
      <c r="B6" s="62">
        <v>87</v>
      </c>
      <c r="C6" s="86">
        <v>26.126126129999999</v>
      </c>
      <c r="D6" s="86">
        <v>26.333278449999998</v>
      </c>
      <c r="E6" s="62">
        <v>114</v>
      </c>
      <c r="F6" s="86">
        <v>30.56300268</v>
      </c>
      <c r="G6" s="86">
        <v>31.353950099999999</v>
      </c>
      <c r="H6" s="62">
        <v>114</v>
      </c>
      <c r="I6" s="86">
        <v>25.221238940000003</v>
      </c>
      <c r="J6" s="86">
        <v>26.02816395</v>
      </c>
    </row>
    <row r="7" spans="1:16" s="55" customFormat="1" ht="18.899999999999999" customHeight="1" x14ac:dyDescent="0.3">
      <c r="A7" s="71" t="s">
        <v>284</v>
      </c>
      <c r="B7" s="62">
        <v>123</v>
      </c>
      <c r="C7" s="86">
        <v>32.368421050000002</v>
      </c>
      <c r="D7" s="86">
        <v>32.525970990000005</v>
      </c>
      <c r="E7" s="62">
        <v>121</v>
      </c>
      <c r="F7" s="86">
        <v>26.948775060000003</v>
      </c>
      <c r="G7" s="86">
        <v>27.394933160000001</v>
      </c>
      <c r="H7" s="62">
        <v>90</v>
      </c>
      <c r="I7" s="86">
        <v>19.10828025</v>
      </c>
      <c r="J7" s="86">
        <v>19.64452112</v>
      </c>
    </row>
    <row r="8" spans="1:16" s="55" customFormat="1" ht="18.899999999999999" customHeight="1" x14ac:dyDescent="0.3">
      <c r="A8" s="71" t="s">
        <v>285</v>
      </c>
      <c r="B8" s="62">
        <v>57</v>
      </c>
      <c r="C8" s="86">
        <v>26.38888889</v>
      </c>
      <c r="D8" s="86">
        <v>26.040680249999998</v>
      </c>
      <c r="E8" s="62">
        <v>77</v>
      </c>
      <c r="F8" s="86">
        <v>26.73611111</v>
      </c>
      <c r="G8" s="86">
        <v>26.636500909999999</v>
      </c>
      <c r="H8" s="62">
        <v>76</v>
      </c>
      <c r="I8" s="86">
        <v>25.082508250000004</v>
      </c>
      <c r="J8" s="86">
        <v>25.595167320000002</v>
      </c>
    </row>
    <row r="9" spans="1:16" s="55" customFormat="1" ht="18.899999999999999" customHeight="1" x14ac:dyDescent="0.3">
      <c r="A9" s="71" t="s">
        <v>286</v>
      </c>
      <c r="B9" s="62">
        <v>130</v>
      </c>
      <c r="C9" s="86">
        <v>28.697571740000001</v>
      </c>
      <c r="D9" s="86">
        <v>28.69638385</v>
      </c>
      <c r="E9" s="62">
        <v>174</v>
      </c>
      <c r="F9" s="86">
        <v>29.342327150000003</v>
      </c>
      <c r="G9" s="86">
        <v>29.774589670000001</v>
      </c>
      <c r="H9" s="62">
        <v>112</v>
      </c>
      <c r="I9" s="86">
        <v>17.391304349999999</v>
      </c>
      <c r="J9" s="86">
        <v>18.015139739999999</v>
      </c>
    </row>
    <row r="10" spans="1:16" s="55" customFormat="1" ht="18.899999999999999" customHeight="1" x14ac:dyDescent="0.3">
      <c r="A10" s="71" t="s">
        <v>287</v>
      </c>
      <c r="B10" s="62">
        <v>81</v>
      </c>
      <c r="C10" s="86">
        <v>33.891213390000004</v>
      </c>
      <c r="D10" s="86">
        <v>34.9480316</v>
      </c>
      <c r="E10" s="62">
        <v>90</v>
      </c>
      <c r="F10" s="86">
        <v>32.727272730000003</v>
      </c>
      <c r="G10" s="86">
        <v>33.595242139999996</v>
      </c>
      <c r="H10" s="62">
        <v>76</v>
      </c>
      <c r="I10" s="86">
        <v>25.76271186</v>
      </c>
      <c r="J10" s="86">
        <v>26.735372990000002</v>
      </c>
    </row>
    <row r="11" spans="1:16" s="55" customFormat="1" ht="18.899999999999999" customHeight="1" x14ac:dyDescent="0.3">
      <c r="A11" s="71" t="s">
        <v>288</v>
      </c>
      <c r="B11" s="62">
        <v>134</v>
      </c>
      <c r="C11" s="86">
        <v>26.907630519999998</v>
      </c>
      <c r="D11" s="86">
        <v>26.599138799999999</v>
      </c>
      <c r="E11" s="62">
        <v>181</v>
      </c>
      <c r="F11" s="86">
        <v>28.775834660000001</v>
      </c>
      <c r="G11" s="86">
        <v>28.90851426</v>
      </c>
      <c r="H11" s="62">
        <v>176</v>
      </c>
      <c r="I11" s="86">
        <v>25.768667639999997</v>
      </c>
      <c r="J11" s="86">
        <v>26.287295040000004</v>
      </c>
    </row>
    <row r="12" spans="1:16" s="55" customFormat="1" ht="18.899999999999999" customHeight="1" x14ac:dyDescent="0.3">
      <c r="A12" s="71" t="s">
        <v>289</v>
      </c>
      <c r="B12" s="62">
        <v>75</v>
      </c>
      <c r="C12" s="86">
        <v>31.914893620000001</v>
      </c>
      <c r="D12" s="86">
        <v>31.393075050000004</v>
      </c>
      <c r="E12" s="62">
        <v>86</v>
      </c>
      <c r="F12" s="86">
        <v>28.666666670000001</v>
      </c>
      <c r="G12" s="86">
        <v>28.58789647</v>
      </c>
      <c r="H12" s="62">
        <v>62</v>
      </c>
      <c r="I12" s="86">
        <v>19.620253160000001</v>
      </c>
      <c r="J12" s="86">
        <v>20.212128939999999</v>
      </c>
    </row>
    <row r="13" spans="1:16" s="55" customFormat="1" ht="18.899999999999999" customHeight="1" x14ac:dyDescent="0.3">
      <c r="A13" s="71" t="s">
        <v>290</v>
      </c>
      <c r="B13" s="62">
        <v>77</v>
      </c>
      <c r="C13" s="86">
        <v>30.19607843</v>
      </c>
      <c r="D13" s="86">
        <v>30.267286209999998</v>
      </c>
      <c r="E13" s="62">
        <v>83</v>
      </c>
      <c r="F13" s="86">
        <v>26.182965299999999</v>
      </c>
      <c r="G13" s="86">
        <v>26.13325962</v>
      </c>
      <c r="H13" s="62">
        <v>94</v>
      </c>
      <c r="I13" s="86">
        <v>27.011494250000002</v>
      </c>
      <c r="J13" s="86">
        <v>27.47228638</v>
      </c>
    </row>
    <row r="14" spans="1:16" s="55" customFormat="1" ht="18.899999999999999" customHeight="1" x14ac:dyDescent="0.3">
      <c r="A14" s="71" t="s">
        <v>291</v>
      </c>
      <c r="B14" s="62">
        <v>192</v>
      </c>
      <c r="C14" s="86">
        <v>38.709677419999998</v>
      </c>
      <c r="D14" s="86">
        <v>37.926930469999995</v>
      </c>
      <c r="E14" s="62">
        <v>195</v>
      </c>
      <c r="F14" s="86">
        <v>34.150612959999997</v>
      </c>
      <c r="G14" s="86">
        <v>34.016713770000003</v>
      </c>
      <c r="H14" s="62">
        <v>161</v>
      </c>
      <c r="I14" s="86">
        <v>30.377358489999999</v>
      </c>
      <c r="J14" s="86">
        <v>30.384137919999997</v>
      </c>
    </row>
    <row r="15" spans="1:16" s="55" customFormat="1" ht="18.899999999999999" customHeight="1" x14ac:dyDescent="0.3">
      <c r="A15" s="71" t="s">
        <v>292</v>
      </c>
      <c r="B15" s="62">
        <v>138</v>
      </c>
      <c r="C15" s="86">
        <v>38.764044939999998</v>
      </c>
      <c r="D15" s="86">
        <v>36.996967980000001</v>
      </c>
      <c r="E15" s="62">
        <v>148</v>
      </c>
      <c r="F15" s="86">
        <v>35.835351090000003</v>
      </c>
      <c r="G15" s="86">
        <v>34.964312030000002</v>
      </c>
      <c r="H15" s="62">
        <v>124</v>
      </c>
      <c r="I15" s="86">
        <v>31.313131309999996</v>
      </c>
      <c r="J15" s="86">
        <v>31.153467759999998</v>
      </c>
    </row>
    <row r="16" spans="1:16" s="55" customFormat="1" ht="18.899999999999999" customHeight="1" x14ac:dyDescent="0.3">
      <c r="A16" s="71" t="s">
        <v>293</v>
      </c>
      <c r="B16" s="62">
        <v>1260</v>
      </c>
      <c r="C16" s="86">
        <v>31.11879476</v>
      </c>
      <c r="D16" s="86">
        <v>30.712179550000002</v>
      </c>
      <c r="E16" s="62">
        <v>1483</v>
      </c>
      <c r="F16" s="86">
        <v>29.977764299999997</v>
      </c>
      <c r="G16" s="86">
        <v>30.164750470000001</v>
      </c>
      <c r="H16" s="62">
        <v>1292</v>
      </c>
      <c r="I16" s="86">
        <v>24.31771127</v>
      </c>
      <c r="J16" s="86">
        <v>24.68281752</v>
      </c>
    </row>
    <row r="17" spans="1:10" s="55" customFormat="1" ht="18.899999999999999" customHeight="1" x14ac:dyDescent="0.3">
      <c r="A17" s="71" t="s">
        <v>294</v>
      </c>
      <c r="B17" s="62" t="s">
        <v>420</v>
      </c>
      <c r="C17" s="86" t="s">
        <v>420</v>
      </c>
      <c r="D17" s="86" t="s">
        <v>420</v>
      </c>
      <c r="E17" s="62" t="s">
        <v>420</v>
      </c>
      <c r="F17" s="86" t="s">
        <v>420</v>
      </c>
      <c r="G17" s="86" t="s">
        <v>420</v>
      </c>
      <c r="H17" s="62" t="s">
        <v>420</v>
      </c>
      <c r="I17" s="86" t="s">
        <v>420</v>
      </c>
      <c r="J17" s="86" t="s">
        <v>420</v>
      </c>
    </row>
    <row r="18" spans="1:10" s="55" customFormat="1" ht="18.899999999999999" customHeight="1" x14ac:dyDescent="0.3">
      <c r="A18" s="72" t="s">
        <v>169</v>
      </c>
      <c r="B18" s="73">
        <v>1260</v>
      </c>
      <c r="C18" s="90">
        <v>31.072749690000002</v>
      </c>
      <c r="D18" s="90">
        <v>30.955666009999998</v>
      </c>
      <c r="E18" s="73">
        <v>1481</v>
      </c>
      <c r="F18" s="90">
        <v>29.925237420000002</v>
      </c>
      <c r="G18" s="90">
        <v>30.252265229999999</v>
      </c>
      <c r="H18" s="73">
        <v>1291</v>
      </c>
      <c r="I18" s="90">
        <v>24.303463860000001</v>
      </c>
      <c r="J18" s="90">
        <v>25.055267310000001</v>
      </c>
    </row>
    <row r="19" spans="1:10" s="55" customFormat="1" ht="18.899999999999999" customHeight="1" x14ac:dyDescent="0.3">
      <c r="A19" s="74" t="s">
        <v>29</v>
      </c>
      <c r="B19" s="75">
        <v>2556</v>
      </c>
      <c r="C19" s="89">
        <v>30.636461700000002</v>
      </c>
      <c r="D19" s="89">
        <v>29.734070810000002</v>
      </c>
      <c r="E19" s="75">
        <v>2899</v>
      </c>
      <c r="F19" s="89">
        <v>29.437449230000002</v>
      </c>
      <c r="G19" s="89">
        <v>28.869149189999998</v>
      </c>
      <c r="H19" s="75">
        <v>2716</v>
      </c>
      <c r="I19" s="89">
        <v>25.309849969999998</v>
      </c>
      <c r="J19" s="89">
        <v>25.309849969999998</v>
      </c>
    </row>
    <row r="20" spans="1:10" ht="18.899999999999999" customHeight="1" x14ac:dyDescent="0.25">
      <c r="A20" s="65" t="s">
        <v>414</v>
      </c>
    </row>
    <row r="22" spans="1:10" ht="15.6" x14ac:dyDescent="0.3">
      <c r="A22" s="112" t="s">
        <v>459</v>
      </c>
      <c r="B22" s="68"/>
      <c r="C22" s="68"/>
      <c r="D22" s="68"/>
      <c r="E22" s="68"/>
      <c r="F22" s="68"/>
      <c r="G22" s="68"/>
      <c r="H22" s="68"/>
      <c r="I22" s="68"/>
      <c r="J22" s="68"/>
    </row>
    <row r="51" spans="5:13" x14ac:dyDescent="0.25">
      <c r="E51" s="67">
        <v>113</v>
      </c>
      <c r="F51" s="67">
        <v>26.650943399999999</v>
      </c>
      <c r="G51" s="67">
        <v>27.127244130000001</v>
      </c>
      <c r="H51" s="66">
        <v>160</v>
      </c>
      <c r="I51" s="67">
        <v>27.681660900000001</v>
      </c>
      <c r="J51" s="67">
        <v>28.473224899999998</v>
      </c>
      <c r="K51" s="67">
        <v>161</v>
      </c>
      <c r="L51" s="67">
        <v>23.78138848</v>
      </c>
      <c r="M51" s="67">
        <v>24.554183049999999</v>
      </c>
    </row>
    <row r="52" spans="5:13" x14ac:dyDescent="0.25">
      <c r="E52" s="67">
        <v>51</v>
      </c>
      <c r="F52" s="67">
        <v>31.677018629999999</v>
      </c>
      <c r="G52" s="67">
        <v>32.726217730000002</v>
      </c>
      <c r="H52" s="66">
        <v>52</v>
      </c>
      <c r="I52" s="67">
        <v>32.911392409999998</v>
      </c>
      <c r="J52" s="67">
        <v>33.906116240000003</v>
      </c>
      <c r="K52" s="67">
        <v>45</v>
      </c>
      <c r="L52" s="67">
        <v>22.959183669999998</v>
      </c>
      <c r="M52" s="67">
        <v>23.913238010000001</v>
      </c>
    </row>
    <row r="53" spans="5:13" x14ac:dyDescent="0.25">
      <c r="E53" s="67">
        <v>87</v>
      </c>
      <c r="F53" s="67">
        <v>26.126126129999999</v>
      </c>
      <c r="G53" s="67">
        <v>26.333278449999998</v>
      </c>
      <c r="H53" s="66">
        <v>114</v>
      </c>
      <c r="I53" s="67">
        <v>30.56300268</v>
      </c>
      <c r="J53" s="67">
        <v>31.353950099999999</v>
      </c>
      <c r="K53" s="67">
        <v>114</v>
      </c>
      <c r="L53" s="67">
        <v>25.221238940000003</v>
      </c>
      <c r="M53" s="67">
        <v>26.02816395</v>
      </c>
    </row>
    <row r="54" spans="5:13" x14ac:dyDescent="0.25">
      <c r="E54" s="67">
        <v>123</v>
      </c>
      <c r="F54" s="67">
        <v>32.368421050000002</v>
      </c>
      <c r="G54" s="67">
        <v>32.525970990000005</v>
      </c>
      <c r="H54" s="66">
        <v>121</v>
      </c>
      <c r="I54" s="67">
        <v>26.948775060000003</v>
      </c>
      <c r="J54" s="67">
        <v>27.394933160000001</v>
      </c>
      <c r="K54" s="67">
        <v>90</v>
      </c>
      <c r="L54" s="67">
        <v>19.10828025</v>
      </c>
      <c r="M54" s="67">
        <v>19.64452112</v>
      </c>
    </row>
    <row r="55" spans="5:13" x14ac:dyDescent="0.25">
      <c r="E55" s="67">
        <v>57</v>
      </c>
      <c r="F55" s="67">
        <v>26.38888889</v>
      </c>
      <c r="G55" s="67">
        <v>26.040680249999998</v>
      </c>
      <c r="H55" s="66">
        <v>77</v>
      </c>
      <c r="I55" s="67">
        <v>26.73611111</v>
      </c>
      <c r="J55" s="67">
        <v>26.636500909999999</v>
      </c>
      <c r="K55" s="67">
        <v>76</v>
      </c>
      <c r="L55" s="67">
        <v>25.082508250000004</v>
      </c>
      <c r="M55" s="67">
        <v>25.595167320000002</v>
      </c>
    </row>
    <row r="56" spans="5:13" x14ac:dyDescent="0.25">
      <c r="E56" s="67">
        <v>130</v>
      </c>
      <c r="F56" s="67">
        <v>28.697571740000001</v>
      </c>
      <c r="G56" s="67">
        <v>28.69638385</v>
      </c>
      <c r="H56" s="66">
        <v>174</v>
      </c>
      <c r="I56" s="67">
        <v>29.342327150000003</v>
      </c>
      <c r="J56" s="67">
        <v>29.774589670000001</v>
      </c>
      <c r="K56" s="67">
        <v>112</v>
      </c>
      <c r="L56" s="67">
        <v>17.391304349999999</v>
      </c>
      <c r="M56" s="67">
        <v>18.015139739999999</v>
      </c>
    </row>
    <row r="57" spans="5:13" x14ac:dyDescent="0.25">
      <c r="E57" s="67">
        <v>81</v>
      </c>
      <c r="F57" s="67">
        <v>33.891213390000004</v>
      </c>
      <c r="G57" s="67">
        <v>34.9480316</v>
      </c>
      <c r="H57" s="66">
        <v>90</v>
      </c>
      <c r="I57" s="67">
        <v>32.727272730000003</v>
      </c>
      <c r="J57" s="67">
        <v>33.595242139999996</v>
      </c>
      <c r="K57" s="67">
        <v>76</v>
      </c>
      <c r="L57" s="67">
        <v>25.76271186</v>
      </c>
      <c r="M57" s="67">
        <v>26.735372990000002</v>
      </c>
    </row>
    <row r="58" spans="5:13" x14ac:dyDescent="0.25">
      <c r="E58" s="67">
        <v>134</v>
      </c>
      <c r="F58" s="67">
        <v>26.907630519999998</v>
      </c>
      <c r="G58" s="67">
        <v>26.599138799999999</v>
      </c>
      <c r="H58" s="66">
        <v>181</v>
      </c>
      <c r="I58" s="67">
        <v>28.775834660000001</v>
      </c>
      <c r="J58" s="67">
        <v>28.90851426</v>
      </c>
      <c r="K58" s="67">
        <v>176</v>
      </c>
      <c r="L58" s="67">
        <v>25.768667639999997</v>
      </c>
      <c r="M58" s="67">
        <v>26.287295040000004</v>
      </c>
    </row>
    <row r="59" spans="5:13" x14ac:dyDescent="0.25">
      <c r="E59" s="67">
        <v>75</v>
      </c>
      <c r="F59" s="67">
        <v>31.914893620000001</v>
      </c>
      <c r="G59" s="67">
        <v>31.393075050000004</v>
      </c>
      <c r="H59" s="66">
        <v>86</v>
      </c>
      <c r="I59" s="67">
        <v>28.666666670000001</v>
      </c>
      <c r="J59" s="67">
        <v>28.58789647</v>
      </c>
      <c r="K59" s="67">
        <v>62</v>
      </c>
      <c r="L59" s="67">
        <v>19.620253160000001</v>
      </c>
      <c r="M59" s="67">
        <v>20.212128939999999</v>
      </c>
    </row>
    <row r="60" spans="5:13" x14ac:dyDescent="0.25">
      <c r="E60" s="67">
        <v>77</v>
      </c>
      <c r="F60" s="67">
        <v>30.19607843</v>
      </c>
      <c r="G60" s="67">
        <v>30.267286209999998</v>
      </c>
      <c r="H60" s="66">
        <v>83</v>
      </c>
      <c r="I60" s="67">
        <v>26.182965299999999</v>
      </c>
      <c r="J60" s="67">
        <v>26.13325962</v>
      </c>
      <c r="K60" s="67">
        <v>94</v>
      </c>
      <c r="L60" s="67">
        <v>27.011494250000002</v>
      </c>
      <c r="M60" s="67">
        <v>27.47228638</v>
      </c>
    </row>
    <row r="61" spans="5:13" x14ac:dyDescent="0.25">
      <c r="E61" s="67">
        <v>192</v>
      </c>
      <c r="F61" s="67">
        <v>38.709677419999998</v>
      </c>
      <c r="G61" s="67">
        <v>37.926930469999995</v>
      </c>
      <c r="H61" s="66">
        <v>195</v>
      </c>
      <c r="I61" s="67">
        <v>34.150612959999997</v>
      </c>
      <c r="J61" s="67">
        <v>34.016713770000003</v>
      </c>
      <c r="K61" s="67">
        <v>161</v>
      </c>
      <c r="L61" s="67">
        <v>30.377358489999999</v>
      </c>
      <c r="M61" s="67">
        <v>30.384137919999997</v>
      </c>
    </row>
    <row r="62" spans="5:13" x14ac:dyDescent="0.25">
      <c r="E62" s="67">
        <v>138</v>
      </c>
      <c r="F62" s="67">
        <v>38.764044939999998</v>
      </c>
      <c r="G62" s="67">
        <v>36.996967980000001</v>
      </c>
      <c r="H62" s="66">
        <v>148</v>
      </c>
      <c r="I62" s="67">
        <v>35.835351090000003</v>
      </c>
      <c r="J62" s="67">
        <v>34.964312030000002</v>
      </c>
      <c r="K62" s="67">
        <v>124</v>
      </c>
      <c r="L62" s="67">
        <v>31.313131309999996</v>
      </c>
      <c r="M62" s="67">
        <v>31.153467759999998</v>
      </c>
    </row>
    <row r="63" spans="5:13" x14ac:dyDescent="0.25">
      <c r="E63" s="67">
        <v>1260</v>
      </c>
      <c r="F63" s="67">
        <v>31.11879476</v>
      </c>
      <c r="G63" s="67">
        <v>30.712179550000002</v>
      </c>
      <c r="H63" s="66">
        <v>1483</v>
      </c>
      <c r="I63" s="67">
        <v>29.977764299999997</v>
      </c>
      <c r="J63" s="67">
        <v>30.164750470000001</v>
      </c>
      <c r="K63" s="67">
        <v>1292</v>
      </c>
      <c r="L63" s="67">
        <v>24.31771127</v>
      </c>
      <c r="M63" s="67">
        <v>24.68281752</v>
      </c>
    </row>
    <row r="64" spans="5:13" x14ac:dyDescent="0.25">
      <c r="E64" s="67" t="s">
        <v>420</v>
      </c>
      <c r="F64" s="67" t="s">
        <v>420</v>
      </c>
      <c r="G64" s="67" t="s">
        <v>420</v>
      </c>
      <c r="H64" s="66" t="s">
        <v>420</v>
      </c>
      <c r="I64" s="67" t="s">
        <v>420</v>
      </c>
      <c r="J64" s="67" t="s">
        <v>420</v>
      </c>
      <c r="K64" s="67" t="s">
        <v>420</v>
      </c>
      <c r="L64" s="67" t="s">
        <v>420</v>
      </c>
      <c r="M64" s="67" t="s">
        <v>420</v>
      </c>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67" customWidth="1"/>
    <col min="2" max="2" width="20.77734375" style="66" customWidth="1"/>
    <col min="3" max="7" width="20.77734375" style="67" customWidth="1"/>
    <col min="8" max="8" width="20.77734375" style="66" customWidth="1"/>
    <col min="9" max="10" width="20.77734375" style="67" customWidth="1"/>
    <col min="11" max="12" width="10.5546875" style="67" customWidth="1"/>
    <col min="13" max="16384" width="9.33203125" style="67"/>
  </cols>
  <sheetData>
    <row r="1" spans="1:16" s="55" customFormat="1" ht="18.899999999999999" customHeight="1" x14ac:dyDescent="0.3">
      <c r="A1" s="111" t="s">
        <v>453</v>
      </c>
      <c r="B1" s="54"/>
      <c r="C1" s="54"/>
      <c r="D1" s="54"/>
      <c r="E1" s="54"/>
      <c r="F1" s="54"/>
      <c r="G1" s="54"/>
      <c r="H1" s="54"/>
      <c r="I1" s="54"/>
      <c r="J1" s="54"/>
      <c r="K1" s="54"/>
      <c r="L1" s="54"/>
    </row>
    <row r="2" spans="1:16" s="55" customFormat="1" ht="18.899999999999999" customHeight="1" x14ac:dyDescent="0.3">
      <c r="A2" s="1" t="s">
        <v>450</v>
      </c>
      <c r="B2" s="56"/>
      <c r="C2" s="56"/>
      <c r="D2" s="56"/>
      <c r="E2" s="56"/>
      <c r="F2" s="56"/>
      <c r="G2" s="56"/>
      <c r="H2" s="56"/>
      <c r="I2" s="56"/>
      <c r="J2" s="56"/>
      <c r="K2" s="54"/>
      <c r="L2" s="54"/>
    </row>
    <row r="3" spans="1:16" s="59" customFormat="1" ht="54" customHeight="1" x14ac:dyDescent="0.3">
      <c r="A3" s="109" t="s">
        <v>452</v>
      </c>
      <c r="B3" s="57" t="s">
        <v>425</v>
      </c>
      <c r="C3" s="57" t="s">
        <v>426</v>
      </c>
      <c r="D3" s="57" t="s">
        <v>427</v>
      </c>
      <c r="E3" s="57" t="s">
        <v>428</v>
      </c>
      <c r="F3" s="57" t="s">
        <v>429</v>
      </c>
      <c r="G3" s="57" t="s">
        <v>430</v>
      </c>
      <c r="H3" s="57" t="s">
        <v>431</v>
      </c>
      <c r="I3" s="57" t="s">
        <v>432</v>
      </c>
      <c r="J3" s="57" t="s">
        <v>433</v>
      </c>
      <c r="O3" s="60"/>
      <c r="P3" s="60"/>
    </row>
    <row r="4" spans="1:16" s="55" customFormat="1" ht="18.899999999999999" customHeight="1" x14ac:dyDescent="0.3">
      <c r="A4" s="71" t="s">
        <v>295</v>
      </c>
      <c r="B4" s="62">
        <v>73</v>
      </c>
      <c r="C4" s="86">
        <v>29.083665339999996</v>
      </c>
      <c r="D4" s="86">
        <v>29.126012699999997</v>
      </c>
      <c r="E4" s="62">
        <v>117</v>
      </c>
      <c r="F4" s="86">
        <v>28.960396040000003</v>
      </c>
      <c r="G4" s="86">
        <v>29.70547165</v>
      </c>
      <c r="H4" s="62">
        <v>125</v>
      </c>
      <c r="I4" s="86">
        <v>25.100401609999999</v>
      </c>
      <c r="J4" s="86">
        <v>25.908995610000002</v>
      </c>
    </row>
    <row r="5" spans="1:16" s="55" customFormat="1" ht="18.899999999999999" customHeight="1" x14ac:dyDescent="0.3">
      <c r="A5" s="71" t="s">
        <v>296</v>
      </c>
      <c r="B5" s="62">
        <v>40</v>
      </c>
      <c r="C5" s="86">
        <v>23.12138728</v>
      </c>
      <c r="D5" s="86">
        <v>24.100192119999999</v>
      </c>
      <c r="E5" s="62">
        <v>43</v>
      </c>
      <c r="F5" s="86">
        <v>24.712643679999999</v>
      </c>
      <c r="G5" s="86">
        <v>25.565391069999997</v>
      </c>
      <c r="H5" s="62">
        <v>36</v>
      </c>
      <c r="I5" s="86">
        <v>20.111731840000001</v>
      </c>
      <c r="J5" s="86">
        <v>20.76151188</v>
      </c>
    </row>
    <row r="6" spans="1:16" s="55" customFormat="1" ht="18.899999999999999" customHeight="1" x14ac:dyDescent="0.3">
      <c r="A6" s="71" t="s">
        <v>282</v>
      </c>
      <c r="B6" s="62">
        <v>51</v>
      </c>
      <c r="C6" s="86">
        <v>31.677018629999999</v>
      </c>
      <c r="D6" s="86">
        <v>32.71710891</v>
      </c>
      <c r="E6" s="62">
        <v>52</v>
      </c>
      <c r="F6" s="86">
        <v>32.911392409999998</v>
      </c>
      <c r="G6" s="86">
        <v>33.896750300000001</v>
      </c>
      <c r="H6" s="62">
        <v>45</v>
      </c>
      <c r="I6" s="86">
        <v>22.959183669999998</v>
      </c>
      <c r="J6" s="86">
        <v>23.904679140000002</v>
      </c>
    </row>
    <row r="7" spans="1:16" s="55" customFormat="1" ht="18.899999999999999" customHeight="1" x14ac:dyDescent="0.3">
      <c r="A7" s="71" t="s">
        <v>297</v>
      </c>
      <c r="B7" s="62">
        <v>59</v>
      </c>
      <c r="C7" s="86">
        <v>21.933085500000001</v>
      </c>
      <c r="D7" s="86">
        <v>22.224537739999999</v>
      </c>
      <c r="E7" s="62">
        <v>86</v>
      </c>
      <c r="F7" s="86">
        <v>28.859060399999997</v>
      </c>
      <c r="G7" s="86">
        <v>29.740832299999997</v>
      </c>
      <c r="H7" s="62">
        <v>85</v>
      </c>
      <c r="I7" s="86">
        <v>23.676880219999997</v>
      </c>
      <c r="J7" s="86">
        <v>24.523718219999999</v>
      </c>
    </row>
    <row r="8" spans="1:16" s="55" customFormat="1" ht="18.899999999999999" customHeight="1" x14ac:dyDescent="0.3">
      <c r="A8" s="71" t="s">
        <v>298</v>
      </c>
      <c r="B8" s="62">
        <v>28</v>
      </c>
      <c r="C8" s="86">
        <v>43.75</v>
      </c>
      <c r="D8" s="86">
        <v>43.135790979999996</v>
      </c>
      <c r="E8" s="62">
        <v>28</v>
      </c>
      <c r="F8" s="86">
        <v>37.333333330000002</v>
      </c>
      <c r="G8" s="86">
        <v>37.584521520000003</v>
      </c>
      <c r="H8" s="62">
        <v>29</v>
      </c>
      <c r="I8" s="86">
        <v>31.1827957</v>
      </c>
      <c r="J8" s="86">
        <v>31.698622020000002</v>
      </c>
    </row>
    <row r="9" spans="1:16" s="55" customFormat="1" ht="18.899999999999999" customHeight="1" x14ac:dyDescent="0.3">
      <c r="A9" s="71" t="s">
        <v>299</v>
      </c>
      <c r="B9" s="62">
        <v>62</v>
      </c>
      <c r="C9" s="86">
        <v>30.243902439999999</v>
      </c>
      <c r="D9" s="86">
        <v>30.536513050000003</v>
      </c>
      <c r="E9" s="62">
        <v>71</v>
      </c>
      <c r="F9" s="86">
        <v>26.792452830000002</v>
      </c>
      <c r="G9" s="86">
        <v>27.278048110000004</v>
      </c>
      <c r="H9" s="62">
        <v>48</v>
      </c>
      <c r="I9" s="86">
        <v>18.250950570000001</v>
      </c>
      <c r="J9" s="86">
        <v>18.984705680000001</v>
      </c>
    </row>
    <row r="10" spans="1:16" s="55" customFormat="1" ht="18.899999999999999" customHeight="1" x14ac:dyDescent="0.3">
      <c r="A10" s="71" t="s">
        <v>300</v>
      </c>
      <c r="B10" s="62">
        <v>61</v>
      </c>
      <c r="C10" s="86">
        <v>34.857142860000003</v>
      </c>
      <c r="D10" s="86">
        <v>34.831658310000002</v>
      </c>
      <c r="E10" s="62">
        <v>50</v>
      </c>
      <c r="F10" s="86">
        <v>27.173913039999999</v>
      </c>
      <c r="G10" s="86">
        <v>27.556269439999998</v>
      </c>
      <c r="H10" s="62">
        <v>42</v>
      </c>
      <c r="I10" s="86">
        <v>20.19230769</v>
      </c>
      <c r="J10" s="86">
        <v>20.446414190000002</v>
      </c>
    </row>
    <row r="11" spans="1:16" s="55" customFormat="1" ht="18.899999999999999" customHeight="1" x14ac:dyDescent="0.3">
      <c r="A11" s="71" t="s">
        <v>285</v>
      </c>
      <c r="B11" s="62">
        <v>57</v>
      </c>
      <c r="C11" s="86">
        <v>26.38888889</v>
      </c>
      <c r="D11" s="86">
        <v>26.047290829999998</v>
      </c>
      <c r="E11" s="62">
        <v>77</v>
      </c>
      <c r="F11" s="86">
        <v>26.73611111</v>
      </c>
      <c r="G11" s="86">
        <v>26.640817420000001</v>
      </c>
      <c r="H11" s="62">
        <v>76</v>
      </c>
      <c r="I11" s="86">
        <v>25.082508250000004</v>
      </c>
      <c r="J11" s="86">
        <v>25.592606400000001</v>
      </c>
    </row>
    <row r="12" spans="1:16" s="55" customFormat="1" ht="18.899999999999999" customHeight="1" x14ac:dyDescent="0.3">
      <c r="A12" s="71" t="s">
        <v>301</v>
      </c>
      <c r="B12" s="62">
        <v>62</v>
      </c>
      <c r="C12" s="86">
        <v>31.958762889999999</v>
      </c>
      <c r="D12" s="86">
        <v>31.740395100000001</v>
      </c>
      <c r="E12" s="62">
        <v>65</v>
      </c>
      <c r="F12" s="86">
        <v>26.209677419999998</v>
      </c>
      <c r="G12" s="86">
        <v>26.573456290000003</v>
      </c>
      <c r="H12" s="62">
        <v>39</v>
      </c>
      <c r="I12" s="86">
        <v>15.662650599999999</v>
      </c>
      <c r="J12" s="86">
        <v>16.332268620000001</v>
      </c>
    </row>
    <row r="13" spans="1:16" s="55" customFormat="1" ht="18.899999999999999" customHeight="1" x14ac:dyDescent="0.3">
      <c r="A13" s="71" t="s">
        <v>302</v>
      </c>
      <c r="B13" s="62">
        <v>8</v>
      </c>
      <c r="C13" s="86">
        <v>32</v>
      </c>
      <c r="D13" s="86">
        <v>32.262436379999997</v>
      </c>
      <c r="E13" s="62">
        <v>6</v>
      </c>
      <c r="F13" s="86">
        <v>20.689655169999998</v>
      </c>
      <c r="G13" s="86">
        <v>20.904856860000002</v>
      </c>
      <c r="H13" s="62">
        <v>7</v>
      </c>
      <c r="I13" s="86">
        <v>18.918918919999999</v>
      </c>
      <c r="J13" s="86">
        <v>19.52599077</v>
      </c>
    </row>
    <row r="14" spans="1:16" s="55" customFormat="1" ht="18.899999999999999" customHeight="1" x14ac:dyDescent="0.3">
      <c r="A14" s="71" t="s">
        <v>303</v>
      </c>
      <c r="B14" s="62">
        <v>60</v>
      </c>
      <c r="C14" s="86">
        <v>25.641025639999999</v>
      </c>
      <c r="D14" s="86">
        <v>25.765802040000001</v>
      </c>
      <c r="E14" s="62">
        <v>103</v>
      </c>
      <c r="F14" s="86">
        <v>32.594936709999999</v>
      </c>
      <c r="G14" s="86">
        <v>33.104365780000002</v>
      </c>
      <c r="H14" s="62">
        <v>66</v>
      </c>
      <c r="I14" s="86">
        <v>18.435754190000001</v>
      </c>
      <c r="J14" s="86">
        <v>19.006324169999999</v>
      </c>
    </row>
    <row r="15" spans="1:16" s="55" customFormat="1" ht="18.899999999999999" customHeight="1" x14ac:dyDescent="0.3">
      <c r="A15" s="71" t="s">
        <v>304</v>
      </c>
      <c r="B15" s="62">
        <v>53</v>
      </c>
      <c r="C15" s="86">
        <v>33.544303800000002</v>
      </c>
      <c r="D15" s="86">
        <v>34.706274640000004</v>
      </c>
      <c r="E15" s="62">
        <v>64</v>
      </c>
      <c r="F15" s="86">
        <v>33.862433860000003</v>
      </c>
      <c r="G15" s="86">
        <v>34.779068770000002</v>
      </c>
      <c r="H15" s="62">
        <v>56</v>
      </c>
      <c r="I15" s="86">
        <v>25.806451609999996</v>
      </c>
      <c r="J15" s="86">
        <v>26.79173669</v>
      </c>
    </row>
    <row r="16" spans="1:16" s="55" customFormat="1" ht="18.899999999999999" customHeight="1" x14ac:dyDescent="0.3">
      <c r="A16" s="71" t="s">
        <v>305</v>
      </c>
      <c r="B16" s="62">
        <v>28</v>
      </c>
      <c r="C16" s="86">
        <v>34.567901229999997</v>
      </c>
      <c r="D16" s="86">
        <v>35.387409739999995</v>
      </c>
      <c r="E16" s="62">
        <v>26</v>
      </c>
      <c r="F16" s="86">
        <v>30.232558139999998</v>
      </c>
      <c r="G16" s="86">
        <v>30.97378964</v>
      </c>
      <c r="H16" s="62">
        <v>20</v>
      </c>
      <c r="I16" s="86">
        <v>25.641025639999999</v>
      </c>
      <c r="J16" s="86">
        <v>26.546305059999998</v>
      </c>
    </row>
    <row r="17" spans="1:12" s="55" customFormat="1" ht="18.899999999999999" customHeight="1" x14ac:dyDescent="0.3">
      <c r="A17" s="71" t="s">
        <v>306</v>
      </c>
      <c r="B17" s="62" t="s">
        <v>420</v>
      </c>
      <c r="C17" s="86" t="s">
        <v>420</v>
      </c>
      <c r="D17" s="86" t="s">
        <v>420</v>
      </c>
      <c r="E17" s="62" t="s">
        <v>420</v>
      </c>
      <c r="F17" s="86" t="s">
        <v>420</v>
      </c>
      <c r="G17" s="86" t="s">
        <v>420</v>
      </c>
      <c r="H17" s="62" t="s">
        <v>420</v>
      </c>
      <c r="I17" s="86" t="s">
        <v>420</v>
      </c>
      <c r="J17" s="86" t="s">
        <v>420</v>
      </c>
    </row>
    <row r="18" spans="1:12" s="55" customFormat="1" ht="18.899999999999999" customHeight="1" x14ac:dyDescent="0.3">
      <c r="A18" s="71" t="s">
        <v>307</v>
      </c>
      <c r="B18" s="62">
        <v>45</v>
      </c>
      <c r="C18" s="86">
        <v>29.03225806</v>
      </c>
      <c r="D18" s="86">
        <v>29.008922300000002</v>
      </c>
      <c r="E18" s="62">
        <v>78</v>
      </c>
      <c r="F18" s="86">
        <v>33.191489359999998</v>
      </c>
      <c r="G18" s="86">
        <v>33.23161537</v>
      </c>
      <c r="H18" s="62">
        <v>67</v>
      </c>
      <c r="I18" s="86">
        <v>24.45255474</v>
      </c>
      <c r="J18" s="86">
        <v>25.053132680000001</v>
      </c>
    </row>
    <row r="19" spans="1:12" s="55" customFormat="1" ht="18.899999999999999" customHeight="1" x14ac:dyDescent="0.3">
      <c r="A19" s="71" t="s">
        <v>308</v>
      </c>
      <c r="B19" s="62">
        <v>46</v>
      </c>
      <c r="C19" s="86">
        <v>25.698324020000001</v>
      </c>
      <c r="D19" s="86">
        <v>25.427586070000004</v>
      </c>
      <c r="E19" s="62">
        <v>58</v>
      </c>
      <c r="F19" s="86">
        <v>28.292682930000002</v>
      </c>
      <c r="G19" s="86">
        <v>28.290270239999998</v>
      </c>
      <c r="H19" s="62">
        <v>61</v>
      </c>
      <c r="I19" s="86">
        <v>25</v>
      </c>
      <c r="J19" s="86">
        <v>25.54933758</v>
      </c>
    </row>
    <row r="20" spans="1:12" s="55" customFormat="1" ht="18.899999999999999" customHeight="1" x14ac:dyDescent="0.3">
      <c r="A20" s="71" t="s">
        <v>309</v>
      </c>
      <c r="B20" s="62">
        <v>36</v>
      </c>
      <c r="C20" s="86">
        <v>27.067669170000002</v>
      </c>
      <c r="D20" s="86">
        <v>26.05208176</v>
      </c>
      <c r="E20" s="62">
        <v>36</v>
      </c>
      <c r="F20" s="86">
        <v>24.324324319999999</v>
      </c>
      <c r="G20" s="86">
        <v>24.26909539</v>
      </c>
      <c r="H20" s="62">
        <v>39</v>
      </c>
      <c r="I20" s="86">
        <v>31.2</v>
      </c>
      <c r="J20" s="86">
        <v>31.123779680000002</v>
      </c>
    </row>
    <row r="21" spans="1:12" s="55" customFormat="1" ht="18.899999999999999" customHeight="1" x14ac:dyDescent="0.3">
      <c r="A21" s="71" t="s">
        <v>310</v>
      </c>
      <c r="B21" s="62">
        <v>38</v>
      </c>
      <c r="C21" s="86">
        <v>31.40495868</v>
      </c>
      <c r="D21" s="86">
        <v>31.217838460000003</v>
      </c>
      <c r="E21" s="62">
        <v>44</v>
      </c>
      <c r="F21" s="86">
        <v>29.139072849999998</v>
      </c>
      <c r="G21" s="86">
        <v>29.724925860000003</v>
      </c>
      <c r="H21" s="62">
        <v>34</v>
      </c>
      <c r="I21" s="86">
        <v>21.383647799999999</v>
      </c>
      <c r="J21" s="86">
        <v>22.132092889999999</v>
      </c>
    </row>
    <row r="22" spans="1:12" s="55" customFormat="1" ht="18.899999999999999" customHeight="1" x14ac:dyDescent="0.3">
      <c r="A22" s="71" t="s">
        <v>311</v>
      </c>
      <c r="B22" s="62">
        <v>37</v>
      </c>
      <c r="C22" s="86">
        <v>32.456140349999998</v>
      </c>
      <c r="D22" s="86">
        <v>31.580370740000003</v>
      </c>
      <c r="E22" s="62">
        <v>42</v>
      </c>
      <c r="F22" s="86">
        <v>28.18791946</v>
      </c>
      <c r="G22" s="86">
        <v>27.487968010000003</v>
      </c>
      <c r="H22" s="62">
        <v>28</v>
      </c>
      <c r="I22" s="86">
        <v>17.834394899999999</v>
      </c>
      <c r="J22" s="86">
        <v>18.274916909999998</v>
      </c>
    </row>
    <row r="23" spans="1:12" s="55" customFormat="1" ht="18.899999999999999" customHeight="1" x14ac:dyDescent="0.3">
      <c r="A23" s="71" t="s">
        <v>312</v>
      </c>
      <c r="B23" s="62">
        <v>45</v>
      </c>
      <c r="C23" s="86">
        <v>32.374100720000001</v>
      </c>
      <c r="D23" s="86">
        <v>32.474824900000002</v>
      </c>
      <c r="E23" s="62">
        <v>41</v>
      </c>
      <c r="F23" s="86">
        <v>22.905027929999999</v>
      </c>
      <c r="G23" s="86">
        <v>22.832068110000002</v>
      </c>
      <c r="H23" s="62">
        <v>51</v>
      </c>
      <c r="I23" s="86">
        <v>29.310344830000002</v>
      </c>
      <c r="J23" s="86">
        <v>29.508375690000001</v>
      </c>
    </row>
    <row r="24" spans="1:12" s="55" customFormat="1" ht="18.899999999999999" customHeight="1" x14ac:dyDescent="0.3">
      <c r="A24" s="71" t="s">
        <v>313</v>
      </c>
      <c r="B24" s="62">
        <v>32</v>
      </c>
      <c r="C24" s="86">
        <v>27.586206900000001</v>
      </c>
      <c r="D24" s="86">
        <v>27.627472430000001</v>
      </c>
      <c r="E24" s="62">
        <v>42</v>
      </c>
      <c r="F24" s="86">
        <v>30.434782609999999</v>
      </c>
      <c r="G24" s="86">
        <v>30.43381308</v>
      </c>
      <c r="H24" s="62">
        <v>43</v>
      </c>
      <c r="I24" s="86">
        <v>24.712643679999999</v>
      </c>
      <c r="J24" s="86">
        <v>25.389509030000003</v>
      </c>
    </row>
    <row r="25" spans="1:12" s="55" customFormat="1" ht="18.899999999999999" customHeight="1" x14ac:dyDescent="0.3">
      <c r="A25" s="71" t="s">
        <v>294</v>
      </c>
      <c r="B25" s="62" t="s">
        <v>420</v>
      </c>
      <c r="C25" s="86" t="s">
        <v>420</v>
      </c>
      <c r="D25" s="86" t="s">
        <v>420</v>
      </c>
      <c r="E25" s="62" t="s">
        <v>420</v>
      </c>
      <c r="F25" s="86" t="s">
        <v>420</v>
      </c>
      <c r="G25" s="86" t="s">
        <v>420</v>
      </c>
      <c r="H25" s="62" t="s">
        <v>420</v>
      </c>
      <c r="I25" s="86" t="s">
        <v>420</v>
      </c>
      <c r="J25" s="86" t="s">
        <v>420</v>
      </c>
    </row>
    <row r="26" spans="1:12" s="55" customFormat="1" ht="18.899999999999999" customHeight="1" x14ac:dyDescent="0.3">
      <c r="A26" s="71" t="s">
        <v>314</v>
      </c>
      <c r="B26" s="62">
        <v>93</v>
      </c>
      <c r="C26" s="86">
        <v>37.651821859999998</v>
      </c>
      <c r="D26" s="86">
        <v>37.21425481</v>
      </c>
      <c r="E26" s="62">
        <v>90</v>
      </c>
      <c r="F26" s="86">
        <v>31.25</v>
      </c>
      <c r="G26" s="86">
        <v>31.535466099999997</v>
      </c>
      <c r="H26" s="62">
        <v>75</v>
      </c>
      <c r="I26" s="86">
        <v>30.120481929999997</v>
      </c>
      <c r="J26" s="86">
        <v>30.581929140000003</v>
      </c>
    </row>
    <row r="27" spans="1:12" s="55" customFormat="1" ht="18.899999999999999" customHeight="1" x14ac:dyDescent="0.3">
      <c r="A27" s="71" t="s">
        <v>315</v>
      </c>
      <c r="B27" s="62">
        <v>99</v>
      </c>
      <c r="C27" s="86">
        <v>39.759036139999999</v>
      </c>
      <c r="D27" s="86">
        <v>38.627307160000001</v>
      </c>
      <c r="E27" s="62">
        <v>105</v>
      </c>
      <c r="F27" s="86">
        <v>37.102473500000002</v>
      </c>
      <c r="G27" s="86">
        <v>36.475029819999996</v>
      </c>
      <c r="H27" s="62">
        <v>86</v>
      </c>
      <c r="I27" s="86">
        <v>30.604982209999999</v>
      </c>
      <c r="J27" s="86">
        <v>30.207506739999999</v>
      </c>
    </row>
    <row r="28" spans="1:12" s="55" customFormat="1" ht="18.899999999999999" customHeight="1" x14ac:dyDescent="0.3">
      <c r="A28" s="71" t="s">
        <v>316</v>
      </c>
      <c r="B28" s="62">
        <v>78</v>
      </c>
      <c r="C28" s="86">
        <v>36.966824639999999</v>
      </c>
      <c r="D28" s="86">
        <v>35.857706099999994</v>
      </c>
      <c r="E28" s="62">
        <v>80</v>
      </c>
      <c r="F28" s="86">
        <v>32.653061219999998</v>
      </c>
      <c r="G28" s="86">
        <v>32.474503599999998</v>
      </c>
      <c r="H28" s="62">
        <v>65</v>
      </c>
      <c r="I28" s="86">
        <v>28.761061949999998</v>
      </c>
      <c r="J28" s="86">
        <v>29.208735409999996</v>
      </c>
    </row>
    <row r="29" spans="1:12" s="55" customFormat="1" ht="18.899999999999999" customHeight="1" x14ac:dyDescent="0.3">
      <c r="A29" s="71" t="s">
        <v>317</v>
      </c>
      <c r="B29" s="62">
        <v>60</v>
      </c>
      <c r="C29" s="86">
        <v>41.379310339999996</v>
      </c>
      <c r="D29" s="86">
        <v>38.612517650000001</v>
      </c>
      <c r="E29" s="62">
        <v>68</v>
      </c>
      <c r="F29" s="86">
        <v>40.47619048</v>
      </c>
      <c r="G29" s="86">
        <v>38.443569430000004</v>
      </c>
      <c r="H29" s="62">
        <v>59</v>
      </c>
      <c r="I29" s="86">
        <v>34.705882350000003</v>
      </c>
      <c r="J29" s="86">
        <v>33.613244799999997</v>
      </c>
    </row>
    <row r="30" spans="1:12" ht="18.899999999999999" customHeight="1" x14ac:dyDescent="0.25">
      <c r="A30" s="72" t="s">
        <v>169</v>
      </c>
      <c r="B30" s="73">
        <v>1260</v>
      </c>
      <c r="C30" s="90">
        <v>31.072749690000002</v>
      </c>
      <c r="D30" s="90">
        <v>30.955666009999998</v>
      </c>
      <c r="E30" s="73">
        <v>1481</v>
      </c>
      <c r="F30" s="90">
        <v>29.925237420000002</v>
      </c>
      <c r="G30" s="90">
        <v>30.252265229999999</v>
      </c>
      <c r="H30" s="73">
        <v>1291</v>
      </c>
      <c r="I30" s="90">
        <v>24.303463860000001</v>
      </c>
      <c r="J30" s="90">
        <v>25.055267310000001</v>
      </c>
    </row>
    <row r="31" spans="1:12" ht="18.899999999999999" customHeight="1" x14ac:dyDescent="0.25">
      <c r="A31" s="74" t="s">
        <v>29</v>
      </c>
      <c r="B31" s="75">
        <v>2556</v>
      </c>
      <c r="C31" s="89">
        <v>30.636461700000002</v>
      </c>
      <c r="D31" s="89">
        <v>29.734070810000002</v>
      </c>
      <c r="E31" s="75">
        <v>2899</v>
      </c>
      <c r="F31" s="89">
        <v>29.437449230000002</v>
      </c>
      <c r="G31" s="89">
        <v>28.869149189999998</v>
      </c>
      <c r="H31" s="75">
        <v>2716</v>
      </c>
      <c r="I31" s="89">
        <v>25.309849969999998</v>
      </c>
      <c r="J31" s="89">
        <v>25.309849969999998</v>
      </c>
      <c r="K31" s="76"/>
      <c r="L31" s="76"/>
    </row>
    <row r="32" spans="1:12" ht="18.899999999999999" customHeight="1" x14ac:dyDescent="0.25">
      <c r="A32" s="65" t="s">
        <v>414</v>
      </c>
    </row>
    <row r="33" spans="1:16" s="59" customFormat="1" ht="18.899999999999999" customHeight="1" x14ac:dyDescent="0.3">
      <c r="A33" s="55"/>
      <c r="B33" s="66"/>
      <c r="C33" s="67"/>
      <c r="D33" s="67"/>
      <c r="E33" s="67"/>
      <c r="F33" s="67"/>
      <c r="G33" s="67"/>
      <c r="H33" s="66"/>
      <c r="I33" s="67"/>
      <c r="J33" s="67"/>
      <c r="O33" s="53"/>
      <c r="P33" s="53"/>
    </row>
    <row r="34" spans="1:16" ht="15.6" x14ac:dyDescent="0.3">
      <c r="A34" s="112" t="s">
        <v>459</v>
      </c>
      <c r="B34" s="68"/>
      <c r="C34" s="68"/>
      <c r="D34" s="68"/>
      <c r="E34" s="68"/>
      <c r="F34" s="68"/>
      <c r="G34" s="68"/>
      <c r="H34" s="68"/>
      <c r="I34" s="68"/>
      <c r="J34"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67" customWidth="1"/>
    <col min="2" max="2" width="20.77734375" style="66" customWidth="1"/>
    <col min="3" max="7" width="20.77734375" style="67" customWidth="1"/>
    <col min="8" max="8" width="20.77734375" style="66" customWidth="1"/>
    <col min="9" max="10" width="20.77734375" style="67" customWidth="1"/>
    <col min="11" max="12" width="10.5546875" style="67" customWidth="1"/>
    <col min="13" max="16384" width="9.33203125" style="67"/>
  </cols>
  <sheetData>
    <row r="1" spans="1:16" s="55" customFormat="1" ht="18.899999999999999" customHeight="1" x14ac:dyDescent="0.3">
      <c r="A1" s="111" t="s">
        <v>445</v>
      </c>
      <c r="B1" s="54"/>
      <c r="C1" s="54"/>
      <c r="D1" s="54"/>
      <c r="E1" s="54"/>
      <c r="F1" s="54"/>
      <c r="G1" s="54"/>
      <c r="H1" s="54"/>
      <c r="I1" s="54"/>
      <c r="J1" s="54"/>
    </row>
    <row r="2" spans="1:16" s="55" customFormat="1" ht="18.899999999999999" customHeight="1" x14ac:dyDescent="0.3">
      <c r="A2" s="1" t="s">
        <v>450</v>
      </c>
      <c r="B2" s="56"/>
      <c r="C2" s="56"/>
      <c r="D2" s="56"/>
      <c r="E2" s="56"/>
      <c r="F2" s="56"/>
      <c r="G2" s="56"/>
      <c r="H2" s="56"/>
      <c r="I2" s="56"/>
      <c r="J2" s="56"/>
    </row>
    <row r="3" spans="1:16" s="59" customFormat="1" ht="54" customHeight="1" x14ac:dyDescent="0.3">
      <c r="A3" s="109" t="s">
        <v>454</v>
      </c>
      <c r="B3" s="57" t="s">
        <v>425</v>
      </c>
      <c r="C3" s="57" t="s">
        <v>426</v>
      </c>
      <c r="D3" s="57" t="s">
        <v>427</v>
      </c>
      <c r="E3" s="57" t="s">
        <v>428</v>
      </c>
      <c r="F3" s="57" t="s">
        <v>429</v>
      </c>
      <c r="G3" s="57" t="s">
        <v>430</v>
      </c>
      <c r="H3" s="57" t="s">
        <v>431</v>
      </c>
      <c r="I3" s="57" t="s">
        <v>432</v>
      </c>
      <c r="J3" s="57" t="s">
        <v>433</v>
      </c>
      <c r="O3" s="60"/>
      <c r="P3" s="60"/>
    </row>
    <row r="4" spans="1:16" s="55" customFormat="1" ht="18.899999999999999" customHeight="1" x14ac:dyDescent="0.3">
      <c r="A4" s="71" t="s">
        <v>318</v>
      </c>
      <c r="B4" s="62">
        <v>13</v>
      </c>
      <c r="C4" s="86">
        <v>38.235294119999999</v>
      </c>
      <c r="D4" s="86">
        <v>39.050090300000001</v>
      </c>
      <c r="E4" s="62">
        <v>13</v>
      </c>
      <c r="F4" s="86">
        <v>33.333333329999995</v>
      </c>
      <c r="G4" s="86">
        <v>34.297032620000003</v>
      </c>
      <c r="H4" s="62">
        <v>8</v>
      </c>
      <c r="I4" s="86">
        <v>14.545454550000001</v>
      </c>
      <c r="J4" s="86">
        <v>14.647934449999999</v>
      </c>
    </row>
    <row r="5" spans="1:16" s="55" customFormat="1" ht="18.899999999999999" customHeight="1" x14ac:dyDescent="0.3">
      <c r="A5" s="71" t="s">
        <v>339</v>
      </c>
      <c r="B5" s="62">
        <v>18</v>
      </c>
      <c r="C5" s="86">
        <v>34.61538462</v>
      </c>
      <c r="D5" s="86">
        <v>34.794611269999997</v>
      </c>
      <c r="E5" s="62">
        <v>24</v>
      </c>
      <c r="F5" s="86">
        <v>37.5</v>
      </c>
      <c r="G5" s="86">
        <v>37.104230260000001</v>
      </c>
      <c r="H5" s="62">
        <v>14</v>
      </c>
      <c r="I5" s="86">
        <v>21.212121209999999</v>
      </c>
      <c r="J5" s="86">
        <v>21.668129990000001</v>
      </c>
    </row>
    <row r="6" spans="1:16" s="55" customFormat="1" ht="18.899999999999999" customHeight="1" x14ac:dyDescent="0.3">
      <c r="A6" s="71" t="s">
        <v>319</v>
      </c>
      <c r="B6" s="62">
        <v>19</v>
      </c>
      <c r="C6" s="86">
        <v>29.6875</v>
      </c>
      <c r="D6" s="86">
        <v>29.308809839999999</v>
      </c>
      <c r="E6" s="62">
        <v>23</v>
      </c>
      <c r="F6" s="86">
        <v>37.704918030000002</v>
      </c>
      <c r="G6" s="86">
        <v>37.589645529999999</v>
      </c>
      <c r="H6" s="62">
        <v>15</v>
      </c>
      <c r="I6" s="86">
        <v>21.739130429999999</v>
      </c>
      <c r="J6" s="86">
        <v>21.342690610000002</v>
      </c>
    </row>
    <row r="7" spans="1:16" s="55" customFormat="1" ht="18.899999999999999" customHeight="1" x14ac:dyDescent="0.3">
      <c r="A7" s="71" t="s">
        <v>334</v>
      </c>
      <c r="B7" s="62">
        <v>11</v>
      </c>
      <c r="C7" s="86">
        <v>61.111111110000003</v>
      </c>
      <c r="D7" s="86">
        <v>59.262836950000001</v>
      </c>
      <c r="E7" s="62">
        <v>8</v>
      </c>
      <c r="F7" s="86">
        <v>38.095238100000003</v>
      </c>
      <c r="G7" s="86">
        <v>37.620981790000002</v>
      </c>
      <c r="H7" s="62">
        <v>16</v>
      </c>
      <c r="I7" s="86">
        <v>53.333333330000002</v>
      </c>
      <c r="J7" s="86">
        <v>52.432426359999994</v>
      </c>
    </row>
    <row r="8" spans="1:16" s="55" customFormat="1" ht="18.899999999999999" customHeight="1" x14ac:dyDescent="0.3">
      <c r="A8" s="71" t="s">
        <v>320</v>
      </c>
      <c r="B8" s="62">
        <v>37</v>
      </c>
      <c r="C8" s="86">
        <v>34.57943925</v>
      </c>
      <c r="D8" s="86">
        <v>33.457321839999999</v>
      </c>
      <c r="E8" s="62">
        <v>50</v>
      </c>
      <c r="F8" s="86">
        <v>41.322314049999996</v>
      </c>
      <c r="G8" s="86">
        <v>39.373970329999999</v>
      </c>
      <c r="H8" s="62">
        <v>71</v>
      </c>
      <c r="I8" s="86">
        <v>41.040462430000005</v>
      </c>
      <c r="J8" s="86">
        <v>39.687129800000001</v>
      </c>
    </row>
    <row r="9" spans="1:16" s="55" customFormat="1" ht="18.899999999999999" customHeight="1" x14ac:dyDescent="0.3">
      <c r="A9" s="71" t="s">
        <v>335</v>
      </c>
      <c r="B9" s="62">
        <v>32</v>
      </c>
      <c r="C9" s="86">
        <v>39.024390240000002</v>
      </c>
      <c r="D9" s="86">
        <v>38.226168729999998</v>
      </c>
      <c r="E9" s="62">
        <v>28</v>
      </c>
      <c r="F9" s="86">
        <v>32.558139530000005</v>
      </c>
      <c r="G9" s="86">
        <v>32.419569039999999</v>
      </c>
      <c r="H9" s="62">
        <v>39</v>
      </c>
      <c r="I9" s="86">
        <v>31.451612899999997</v>
      </c>
      <c r="J9" s="86">
        <v>31.704645580000001</v>
      </c>
    </row>
    <row r="10" spans="1:16" s="55" customFormat="1" ht="18.899999999999999" customHeight="1" x14ac:dyDescent="0.3">
      <c r="A10" s="71" t="s">
        <v>321</v>
      </c>
      <c r="B10" s="62">
        <v>21</v>
      </c>
      <c r="C10" s="86">
        <v>26.582278479999999</v>
      </c>
      <c r="D10" s="86">
        <v>24.97796516</v>
      </c>
      <c r="E10" s="62">
        <v>33</v>
      </c>
      <c r="F10" s="86">
        <v>31.428571430000002</v>
      </c>
      <c r="G10" s="86">
        <v>30.003314790000001</v>
      </c>
      <c r="H10" s="62">
        <v>54</v>
      </c>
      <c r="I10" s="86">
        <v>41.53846154</v>
      </c>
      <c r="J10" s="86">
        <v>39.417500709999999</v>
      </c>
    </row>
    <row r="11" spans="1:16" s="55" customFormat="1" ht="18.899999999999999" customHeight="1" x14ac:dyDescent="0.3">
      <c r="A11" s="71" t="s">
        <v>322</v>
      </c>
      <c r="B11" s="62">
        <v>20</v>
      </c>
      <c r="C11" s="86">
        <v>37.037037040000001</v>
      </c>
      <c r="D11" s="86">
        <v>35.777017669999999</v>
      </c>
      <c r="E11" s="62">
        <v>24</v>
      </c>
      <c r="F11" s="86">
        <v>36.363636360000001</v>
      </c>
      <c r="G11" s="86">
        <v>35.621972530000001</v>
      </c>
      <c r="H11" s="62">
        <v>28</v>
      </c>
      <c r="I11" s="86">
        <v>36.363636360000001</v>
      </c>
      <c r="J11" s="86">
        <v>35.339252299999998</v>
      </c>
    </row>
    <row r="12" spans="1:16" s="55" customFormat="1" ht="18.899999999999999" customHeight="1" x14ac:dyDescent="0.3">
      <c r="A12" s="71" t="s">
        <v>206</v>
      </c>
      <c r="B12" s="62">
        <v>11</v>
      </c>
      <c r="C12" s="86">
        <v>36.666666669999998</v>
      </c>
      <c r="D12" s="86">
        <v>35.502511810000001</v>
      </c>
      <c r="E12" s="62">
        <v>15</v>
      </c>
      <c r="F12" s="86">
        <v>35.714285709999999</v>
      </c>
      <c r="G12" s="86">
        <v>33.919176440000001</v>
      </c>
      <c r="H12" s="62">
        <v>14</v>
      </c>
      <c r="I12" s="86">
        <v>24.561403509999998</v>
      </c>
      <c r="J12" s="86">
        <v>23.83549266</v>
      </c>
    </row>
    <row r="13" spans="1:16" s="55" customFormat="1" ht="18.899999999999999" customHeight="1" x14ac:dyDescent="0.3">
      <c r="A13" s="71" t="s">
        <v>323</v>
      </c>
      <c r="B13" s="62">
        <v>21</v>
      </c>
      <c r="C13" s="86">
        <v>27.272727270000001</v>
      </c>
      <c r="D13" s="86">
        <v>26.285001540000003</v>
      </c>
      <c r="E13" s="62">
        <v>25</v>
      </c>
      <c r="F13" s="86">
        <v>25.510204079999998</v>
      </c>
      <c r="G13" s="86">
        <v>24.171263079999999</v>
      </c>
      <c r="H13" s="62">
        <v>42</v>
      </c>
      <c r="I13" s="86">
        <v>30.434782609999999</v>
      </c>
      <c r="J13" s="86">
        <v>30.484318719999997</v>
      </c>
    </row>
    <row r="14" spans="1:16" s="55" customFormat="1" ht="18.899999999999999" customHeight="1" x14ac:dyDescent="0.3">
      <c r="A14" s="71" t="s">
        <v>336</v>
      </c>
      <c r="B14" s="62">
        <v>23</v>
      </c>
      <c r="C14" s="86">
        <v>33.823529409999999</v>
      </c>
      <c r="D14" s="86">
        <v>32.094390499999996</v>
      </c>
      <c r="E14" s="62">
        <v>34</v>
      </c>
      <c r="F14" s="86">
        <v>34.693877550000003</v>
      </c>
      <c r="G14" s="86">
        <v>33.909090550000002</v>
      </c>
      <c r="H14" s="62">
        <v>33</v>
      </c>
      <c r="I14" s="86">
        <v>28.695652170000002</v>
      </c>
      <c r="J14" s="86">
        <v>28.393634049999999</v>
      </c>
    </row>
    <row r="15" spans="1:16" s="55" customFormat="1" ht="18.899999999999999" customHeight="1" x14ac:dyDescent="0.3">
      <c r="A15" s="71" t="s">
        <v>324</v>
      </c>
      <c r="B15" s="62">
        <v>69</v>
      </c>
      <c r="C15" s="86">
        <v>36.898395719999996</v>
      </c>
      <c r="D15" s="86">
        <v>35.76382916</v>
      </c>
      <c r="E15" s="62">
        <v>64</v>
      </c>
      <c r="F15" s="86">
        <v>32.989690719999999</v>
      </c>
      <c r="G15" s="86">
        <v>31.836096209999997</v>
      </c>
      <c r="H15" s="62">
        <v>37</v>
      </c>
      <c r="I15" s="86">
        <v>20</v>
      </c>
      <c r="J15" s="86">
        <v>20.015267059999999</v>
      </c>
    </row>
    <row r="16" spans="1:16" s="55" customFormat="1" ht="18.899999999999999" customHeight="1" x14ac:dyDescent="0.3">
      <c r="A16" s="71" t="s">
        <v>337</v>
      </c>
      <c r="B16" s="62">
        <v>12</v>
      </c>
      <c r="C16" s="86">
        <v>48</v>
      </c>
      <c r="D16" s="86">
        <v>45.966328579999995</v>
      </c>
      <c r="E16" s="62">
        <v>15</v>
      </c>
      <c r="F16" s="86">
        <v>60</v>
      </c>
      <c r="G16" s="86">
        <v>59.033810340000002</v>
      </c>
      <c r="H16" s="62">
        <v>13</v>
      </c>
      <c r="I16" s="86">
        <v>35.135135140000003</v>
      </c>
      <c r="J16" s="86">
        <v>34.905467389999998</v>
      </c>
    </row>
    <row r="17" spans="1:16" s="55" customFormat="1" ht="18.899999999999999" customHeight="1" x14ac:dyDescent="0.3">
      <c r="A17" s="71" t="s">
        <v>325</v>
      </c>
      <c r="B17" s="62" t="s">
        <v>420</v>
      </c>
      <c r="C17" s="86" t="s">
        <v>420</v>
      </c>
      <c r="D17" s="86" t="s">
        <v>420</v>
      </c>
      <c r="E17" s="62">
        <v>7</v>
      </c>
      <c r="F17" s="86">
        <v>21.875</v>
      </c>
      <c r="G17" s="86">
        <v>21.095459529999999</v>
      </c>
      <c r="H17" s="62">
        <v>11</v>
      </c>
      <c r="I17" s="86">
        <v>36.666666669999998</v>
      </c>
      <c r="J17" s="86">
        <v>35.738017790000001</v>
      </c>
    </row>
    <row r="18" spans="1:16" s="55" customFormat="1" ht="18.899999999999999" customHeight="1" x14ac:dyDescent="0.3">
      <c r="A18" s="71" t="s">
        <v>326</v>
      </c>
      <c r="B18" s="62">
        <v>15</v>
      </c>
      <c r="C18" s="86">
        <v>35.714285709999999</v>
      </c>
      <c r="D18" s="86">
        <v>35.130288459999996</v>
      </c>
      <c r="E18" s="62">
        <v>15</v>
      </c>
      <c r="F18" s="86">
        <v>31.25</v>
      </c>
      <c r="G18" s="86">
        <v>29.805447990000001</v>
      </c>
      <c r="H18" s="62">
        <v>21</v>
      </c>
      <c r="I18" s="86">
        <v>43.75</v>
      </c>
      <c r="J18" s="86">
        <v>43.590375009999995</v>
      </c>
    </row>
    <row r="19" spans="1:16" s="55" customFormat="1" ht="18.899999999999999" customHeight="1" x14ac:dyDescent="0.3">
      <c r="A19" s="71" t="s">
        <v>327</v>
      </c>
      <c r="B19" s="62" t="s">
        <v>420</v>
      </c>
      <c r="C19" s="86" t="s">
        <v>420</v>
      </c>
      <c r="D19" s="86" t="s">
        <v>420</v>
      </c>
      <c r="E19" s="62">
        <v>6</v>
      </c>
      <c r="F19" s="86">
        <v>27.272727270000001</v>
      </c>
      <c r="G19" s="86">
        <v>26.298887659999998</v>
      </c>
      <c r="H19" s="62">
        <v>6</v>
      </c>
      <c r="I19" s="86">
        <v>24</v>
      </c>
      <c r="J19" s="86">
        <v>23.781724029999999</v>
      </c>
    </row>
    <row r="20" spans="1:16" s="55" customFormat="1" ht="18.899999999999999" customHeight="1" x14ac:dyDescent="0.3">
      <c r="A20" s="71" t="s">
        <v>328</v>
      </c>
      <c r="B20" s="62">
        <v>15</v>
      </c>
      <c r="C20" s="86">
        <v>45.454545449999998</v>
      </c>
      <c r="D20" s="86">
        <v>44.798990789999998</v>
      </c>
      <c r="E20" s="62">
        <v>13</v>
      </c>
      <c r="F20" s="86">
        <v>34.21052632</v>
      </c>
      <c r="G20" s="86">
        <v>32.436478540000003</v>
      </c>
      <c r="H20" s="62">
        <v>18</v>
      </c>
      <c r="I20" s="86">
        <v>32.142857139999997</v>
      </c>
      <c r="J20" s="86">
        <v>31.528793010000001</v>
      </c>
    </row>
    <row r="21" spans="1:16" s="55" customFormat="1" ht="18.899999999999999" customHeight="1" x14ac:dyDescent="0.3">
      <c r="A21" s="71" t="s">
        <v>329</v>
      </c>
      <c r="B21" s="62">
        <v>14</v>
      </c>
      <c r="C21" s="86">
        <v>36.842105260000004</v>
      </c>
      <c r="D21" s="86">
        <v>35.366385469999997</v>
      </c>
      <c r="E21" s="62">
        <v>11</v>
      </c>
      <c r="F21" s="86">
        <v>27.500000000000004</v>
      </c>
      <c r="G21" s="86">
        <v>26.49306146</v>
      </c>
      <c r="H21" s="62">
        <v>9</v>
      </c>
      <c r="I21" s="86">
        <v>24.324324319999999</v>
      </c>
      <c r="J21" s="86">
        <v>24.165323579999999</v>
      </c>
    </row>
    <row r="22" spans="1:16" s="55" customFormat="1" ht="18.899999999999999" customHeight="1" x14ac:dyDescent="0.3">
      <c r="A22" s="71" t="s">
        <v>338</v>
      </c>
      <c r="B22" s="62">
        <v>23</v>
      </c>
      <c r="C22" s="86">
        <v>42.592592590000002</v>
      </c>
      <c r="D22" s="86">
        <v>41.790697119999997</v>
      </c>
      <c r="E22" s="62">
        <v>30</v>
      </c>
      <c r="F22" s="86">
        <v>42.857142860000003</v>
      </c>
      <c r="G22" s="86">
        <v>41.708991189999999</v>
      </c>
      <c r="H22" s="62">
        <v>18</v>
      </c>
      <c r="I22" s="86">
        <v>25</v>
      </c>
      <c r="J22" s="86">
        <v>24.809721620000001</v>
      </c>
    </row>
    <row r="23" spans="1:16" s="55" customFormat="1" ht="18.899999999999999" customHeight="1" x14ac:dyDescent="0.3">
      <c r="A23" s="71" t="s">
        <v>330</v>
      </c>
      <c r="B23" s="62">
        <v>55</v>
      </c>
      <c r="C23" s="86">
        <v>31.609195400000001</v>
      </c>
      <c r="D23" s="86">
        <v>29.882611329999996</v>
      </c>
      <c r="E23" s="62">
        <v>60</v>
      </c>
      <c r="F23" s="86">
        <v>29.41176471</v>
      </c>
      <c r="G23" s="86">
        <v>27.797984970000002</v>
      </c>
      <c r="H23" s="62">
        <v>72</v>
      </c>
      <c r="I23" s="86">
        <v>29.3877551</v>
      </c>
      <c r="J23" s="86">
        <v>28.417781439999999</v>
      </c>
    </row>
    <row r="24" spans="1:16" s="55" customFormat="1" ht="18.899999999999999" customHeight="1" x14ac:dyDescent="0.3">
      <c r="A24" s="71" t="s">
        <v>331</v>
      </c>
      <c r="B24" s="62">
        <v>21</v>
      </c>
      <c r="C24" s="86">
        <v>30.434782609999999</v>
      </c>
      <c r="D24" s="86">
        <v>29.06471419</v>
      </c>
      <c r="E24" s="62">
        <v>21</v>
      </c>
      <c r="F24" s="86">
        <v>24.137931030000001</v>
      </c>
      <c r="G24" s="86">
        <v>23.117975230000003</v>
      </c>
      <c r="H24" s="62">
        <v>22</v>
      </c>
      <c r="I24" s="86">
        <v>30.1369863</v>
      </c>
      <c r="J24" s="86">
        <v>29.117542229999998</v>
      </c>
    </row>
    <row r="25" spans="1:16" s="55" customFormat="1" ht="18.899999999999999" customHeight="1" x14ac:dyDescent="0.3">
      <c r="A25" s="71" t="s">
        <v>332</v>
      </c>
      <c r="B25" s="62">
        <v>26</v>
      </c>
      <c r="C25" s="86">
        <v>20.63492063</v>
      </c>
      <c r="D25" s="86">
        <v>19.560057229999998</v>
      </c>
      <c r="E25" s="62">
        <v>32</v>
      </c>
      <c r="F25" s="86">
        <v>22.377622380000002</v>
      </c>
      <c r="G25" s="86">
        <v>21.35105489</v>
      </c>
      <c r="H25" s="62">
        <v>34</v>
      </c>
      <c r="I25" s="86">
        <v>20.60606061</v>
      </c>
      <c r="J25" s="86">
        <v>19.969226170000002</v>
      </c>
    </row>
    <row r="26" spans="1:16" s="55" customFormat="1" ht="18.899999999999999" customHeight="1" x14ac:dyDescent="0.3">
      <c r="A26" s="71" t="s">
        <v>333</v>
      </c>
      <c r="B26" s="62">
        <v>23</v>
      </c>
      <c r="C26" s="86">
        <v>27.710843369999999</v>
      </c>
      <c r="D26" s="86">
        <v>25.887909190000002</v>
      </c>
      <c r="E26" s="62">
        <v>21</v>
      </c>
      <c r="F26" s="86">
        <v>24.137931030000001</v>
      </c>
      <c r="G26" s="86">
        <v>22.499007339999999</v>
      </c>
      <c r="H26" s="62">
        <v>22</v>
      </c>
      <c r="I26" s="86">
        <v>24.719101120000001</v>
      </c>
      <c r="J26" s="86">
        <v>23.512980949999999</v>
      </c>
    </row>
    <row r="27" spans="1:16" s="55" customFormat="1" ht="18.899999999999999" customHeight="1" x14ac:dyDescent="0.3">
      <c r="A27" s="72" t="s">
        <v>174</v>
      </c>
      <c r="B27" s="73">
        <v>510</v>
      </c>
      <c r="C27" s="87">
        <v>33.355134069999998</v>
      </c>
      <c r="D27" s="87">
        <v>31.769059630000001</v>
      </c>
      <c r="E27" s="73">
        <v>572</v>
      </c>
      <c r="F27" s="87">
        <v>31.937465100000001</v>
      </c>
      <c r="G27" s="87">
        <v>30.48736568</v>
      </c>
      <c r="H27" s="73">
        <v>617</v>
      </c>
      <c r="I27" s="87">
        <v>29.437022899999999</v>
      </c>
      <c r="J27" s="87">
        <v>28.670789740000004</v>
      </c>
    </row>
    <row r="28" spans="1:16" ht="18.899999999999999" customHeight="1" x14ac:dyDescent="0.25">
      <c r="A28" s="74" t="s">
        <v>29</v>
      </c>
      <c r="B28" s="75">
        <v>2556</v>
      </c>
      <c r="C28" s="89">
        <v>30.636461700000002</v>
      </c>
      <c r="D28" s="89">
        <v>29.734070810000002</v>
      </c>
      <c r="E28" s="75">
        <v>2899</v>
      </c>
      <c r="F28" s="89">
        <v>29.437449230000002</v>
      </c>
      <c r="G28" s="89">
        <v>28.869149189999998</v>
      </c>
      <c r="H28" s="75">
        <v>2716</v>
      </c>
      <c r="I28" s="89">
        <v>25.309849969999998</v>
      </c>
      <c r="J28" s="89">
        <v>25.309849969999998</v>
      </c>
      <c r="K28" s="76"/>
      <c r="L28" s="76"/>
    </row>
    <row r="29" spans="1:16" ht="18.899999999999999" customHeight="1" x14ac:dyDescent="0.25">
      <c r="A29" s="65" t="s">
        <v>414</v>
      </c>
    </row>
    <row r="30" spans="1:16" s="59" customFormat="1" ht="18.899999999999999" customHeight="1" x14ac:dyDescent="0.3">
      <c r="A30" s="55"/>
      <c r="B30" s="68"/>
      <c r="C30" s="68"/>
      <c r="D30" s="68"/>
      <c r="E30" s="68"/>
      <c r="F30" s="68"/>
      <c r="G30" s="68"/>
      <c r="H30" s="68"/>
      <c r="I30" s="68"/>
      <c r="J30" s="68"/>
      <c r="O30" s="53"/>
      <c r="P30" s="53"/>
    </row>
    <row r="31" spans="1:16" ht="15.6" x14ac:dyDescent="0.3">
      <c r="A31" s="112" t="s">
        <v>459</v>
      </c>
    </row>
    <row r="32" spans="1:16" x14ac:dyDescent="0.25">
      <c r="B32" s="67"/>
      <c r="H32" s="67"/>
    </row>
    <row r="33" s="67" customFormat="1" x14ac:dyDescent="0.25"/>
    <row r="34" s="67" customFormat="1" x14ac:dyDescent="0.25"/>
    <row r="35" s="67" customFormat="1" x14ac:dyDescent="0.25"/>
    <row r="36" s="67" customFormat="1" x14ac:dyDescent="0.25"/>
    <row r="37" s="67" customFormat="1" x14ac:dyDescent="0.25"/>
    <row r="38" s="67" customFormat="1" x14ac:dyDescent="0.25"/>
    <row r="39" s="67" customFormat="1" x14ac:dyDescent="0.25"/>
    <row r="40" s="67" customFormat="1" x14ac:dyDescent="0.25"/>
    <row r="41" s="67" customFormat="1" x14ac:dyDescent="0.25"/>
    <row r="42" s="67" customFormat="1" x14ac:dyDescent="0.25"/>
    <row r="43" s="67" customFormat="1" x14ac:dyDescent="0.25"/>
    <row r="44" s="67" customFormat="1" x14ac:dyDescent="0.25"/>
    <row r="45" s="67" customFormat="1" x14ac:dyDescent="0.25"/>
    <row r="46" s="67" customFormat="1" x14ac:dyDescent="0.25"/>
    <row r="47" s="67" customFormat="1" x14ac:dyDescent="0.25"/>
    <row r="48" s="67" customFormat="1" x14ac:dyDescent="0.25"/>
    <row r="49" spans="1:10" x14ac:dyDescent="0.25">
      <c r="B49" s="67"/>
      <c r="H49" s="67"/>
    </row>
    <row r="50" spans="1:10" x14ac:dyDescent="0.25">
      <c r="B50" s="67"/>
      <c r="H50" s="67"/>
    </row>
    <row r="51" spans="1:10" x14ac:dyDescent="0.25">
      <c r="A51" s="55"/>
      <c r="B51" s="55"/>
      <c r="C51" s="55"/>
      <c r="D51" s="55"/>
      <c r="F51" s="55"/>
      <c r="G51" s="55"/>
      <c r="H51" s="55"/>
      <c r="I51" s="55"/>
      <c r="J51" s="55"/>
    </row>
    <row r="52" spans="1:10" x14ac:dyDescent="0.25">
      <c r="B52" s="67"/>
      <c r="H52" s="67"/>
    </row>
    <row r="53" spans="1:10" x14ac:dyDescent="0.25">
      <c r="B53" s="67"/>
      <c r="H53" s="67"/>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67" customWidth="1"/>
    <col min="2" max="2" width="20.77734375" style="66" customWidth="1"/>
    <col min="3" max="7" width="20.77734375" style="67" customWidth="1"/>
    <col min="8" max="8" width="20.77734375" style="66" customWidth="1"/>
    <col min="9" max="10" width="20.77734375" style="67" customWidth="1"/>
    <col min="11" max="12" width="10.5546875" style="67" customWidth="1"/>
    <col min="13" max="16384" width="9.33203125" style="67"/>
  </cols>
  <sheetData>
    <row r="1" spans="1:16" s="55" customFormat="1" ht="18.899999999999999" customHeight="1" x14ac:dyDescent="0.3">
      <c r="A1" s="111" t="s">
        <v>446</v>
      </c>
      <c r="B1" s="54"/>
      <c r="C1" s="54"/>
      <c r="D1" s="54"/>
      <c r="E1" s="54"/>
      <c r="F1" s="54"/>
      <c r="G1" s="54"/>
      <c r="H1" s="54"/>
      <c r="I1" s="54"/>
      <c r="J1" s="54"/>
    </row>
    <row r="2" spans="1:16" s="55" customFormat="1" ht="18.899999999999999" customHeight="1" x14ac:dyDescent="0.3">
      <c r="A2" s="1" t="s">
        <v>450</v>
      </c>
      <c r="B2" s="56"/>
      <c r="C2" s="56"/>
      <c r="D2" s="56"/>
      <c r="E2" s="56"/>
      <c r="F2" s="56"/>
      <c r="G2" s="56"/>
      <c r="H2" s="56"/>
      <c r="I2" s="56"/>
      <c r="J2" s="56"/>
    </row>
    <row r="3" spans="1:16" s="59" customFormat="1" ht="54" customHeight="1" x14ac:dyDescent="0.3">
      <c r="A3" s="109" t="s">
        <v>454</v>
      </c>
      <c r="B3" s="57" t="s">
        <v>425</v>
      </c>
      <c r="C3" s="57" t="s">
        <v>426</v>
      </c>
      <c r="D3" s="57" t="s">
        <v>427</v>
      </c>
      <c r="E3" s="57" t="s">
        <v>428</v>
      </c>
      <c r="F3" s="57" t="s">
        <v>429</v>
      </c>
      <c r="G3" s="57" t="s">
        <v>430</v>
      </c>
      <c r="H3" s="57" t="s">
        <v>431</v>
      </c>
      <c r="I3" s="57" t="s">
        <v>432</v>
      </c>
      <c r="J3" s="57" t="s">
        <v>433</v>
      </c>
      <c r="O3" s="60"/>
      <c r="P3" s="60"/>
    </row>
    <row r="4" spans="1:16" s="55" customFormat="1" ht="18.899999999999999" customHeight="1" x14ac:dyDescent="0.3">
      <c r="A4" s="71" t="s">
        <v>340</v>
      </c>
      <c r="B4" s="62">
        <v>22</v>
      </c>
      <c r="C4" s="86">
        <v>25.581395350000001</v>
      </c>
      <c r="D4" s="86">
        <v>25.472518529999999</v>
      </c>
      <c r="E4" s="62">
        <v>19</v>
      </c>
      <c r="F4" s="86">
        <v>23.456790120000001</v>
      </c>
      <c r="G4" s="86">
        <v>23.749764150000001</v>
      </c>
      <c r="H4" s="62">
        <v>19</v>
      </c>
      <c r="I4" s="86">
        <v>20</v>
      </c>
      <c r="J4" s="86">
        <v>20.2912395</v>
      </c>
    </row>
    <row r="5" spans="1:16" s="55" customFormat="1" ht="18.899999999999999" customHeight="1" x14ac:dyDescent="0.3">
      <c r="A5" s="71" t="s">
        <v>348</v>
      </c>
      <c r="B5" s="62">
        <v>9</v>
      </c>
      <c r="C5" s="86">
        <v>29.03225806</v>
      </c>
      <c r="D5" s="86">
        <v>28.823778049999998</v>
      </c>
      <c r="E5" s="62">
        <v>12</v>
      </c>
      <c r="F5" s="86">
        <v>50</v>
      </c>
      <c r="G5" s="86">
        <v>47.137911240000001</v>
      </c>
      <c r="H5" s="62">
        <v>14</v>
      </c>
      <c r="I5" s="86">
        <v>45.161290320000006</v>
      </c>
      <c r="J5" s="86">
        <v>44.023341569999999</v>
      </c>
    </row>
    <row r="6" spans="1:16" s="55" customFormat="1" ht="18.899999999999999" customHeight="1" x14ac:dyDescent="0.3">
      <c r="A6" s="71" t="s">
        <v>341</v>
      </c>
      <c r="B6" s="62" t="s">
        <v>420</v>
      </c>
      <c r="C6" s="86" t="s">
        <v>420</v>
      </c>
      <c r="D6" s="86" t="s">
        <v>420</v>
      </c>
      <c r="E6" s="62">
        <v>7</v>
      </c>
      <c r="F6" s="86">
        <v>16.666666669999998</v>
      </c>
      <c r="G6" s="86">
        <v>16.149064660000001</v>
      </c>
      <c r="H6" s="62" t="s">
        <v>420</v>
      </c>
      <c r="I6" s="86" t="s">
        <v>420</v>
      </c>
      <c r="J6" s="86" t="s">
        <v>420</v>
      </c>
    </row>
    <row r="7" spans="1:16" s="55" customFormat="1" ht="18.899999999999999" customHeight="1" x14ac:dyDescent="0.3">
      <c r="A7" s="71" t="s">
        <v>349</v>
      </c>
      <c r="B7" s="62">
        <v>10</v>
      </c>
      <c r="C7" s="86">
        <v>18.518518520000001</v>
      </c>
      <c r="D7" s="86">
        <v>18.480656409999998</v>
      </c>
      <c r="E7" s="62">
        <v>12</v>
      </c>
      <c r="F7" s="86">
        <v>19.047619050000002</v>
      </c>
      <c r="G7" s="86">
        <v>19.331014930000002</v>
      </c>
      <c r="H7" s="62">
        <v>18</v>
      </c>
      <c r="I7" s="86">
        <v>22.5</v>
      </c>
      <c r="J7" s="86">
        <v>22.8950514</v>
      </c>
    </row>
    <row r="8" spans="1:16" s="55" customFormat="1" ht="18.899999999999999" customHeight="1" x14ac:dyDescent="0.3">
      <c r="A8" s="71" t="s">
        <v>350</v>
      </c>
      <c r="B8" s="62">
        <v>14</v>
      </c>
      <c r="C8" s="86">
        <v>42.424242419999999</v>
      </c>
      <c r="D8" s="86">
        <v>41.103948459999998</v>
      </c>
      <c r="E8" s="62">
        <v>14</v>
      </c>
      <c r="F8" s="86">
        <v>28.571428570000002</v>
      </c>
      <c r="G8" s="86">
        <v>28.222455270000001</v>
      </c>
      <c r="H8" s="62">
        <v>15</v>
      </c>
      <c r="I8" s="86">
        <v>30.6122449</v>
      </c>
      <c r="J8" s="86">
        <v>30.467385110000002</v>
      </c>
    </row>
    <row r="9" spans="1:16" s="55" customFormat="1" ht="18.899999999999999" customHeight="1" x14ac:dyDescent="0.3">
      <c r="A9" s="71" t="s">
        <v>351</v>
      </c>
      <c r="B9" s="62">
        <v>34</v>
      </c>
      <c r="C9" s="86">
        <v>35.416666670000005</v>
      </c>
      <c r="D9" s="86">
        <v>35.696926509999997</v>
      </c>
      <c r="E9" s="62">
        <v>34</v>
      </c>
      <c r="F9" s="86">
        <v>33.333333329999995</v>
      </c>
      <c r="G9" s="86">
        <v>33.173780130000004</v>
      </c>
      <c r="H9" s="62">
        <v>22</v>
      </c>
      <c r="I9" s="86">
        <v>17.1875</v>
      </c>
      <c r="J9" s="86">
        <v>17.075820920000002</v>
      </c>
    </row>
    <row r="10" spans="1:16" s="55" customFormat="1" ht="18.899999999999999" customHeight="1" x14ac:dyDescent="0.3">
      <c r="A10" s="71" t="s">
        <v>342</v>
      </c>
      <c r="B10" s="62">
        <v>9</v>
      </c>
      <c r="C10" s="86">
        <v>52.941176469999995</v>
      </c>
      <c r="D10" s="86">
        <v>51.344532529999995</v>
      </c>
      <c r="E10" s="62">
        <v>9</v>
      </c>
      <c r="F10" s="86">
        <v>42.857142860000003</v>
      </c>
      <c r="G10" s="86">
        <v>41.365139329999998</v>
      </c>
      <c r="H10" s="62">
        <v>9</v>
      </c>
      <c r="I10" s="86">
        <v>37.5</v>
      </c>
      <c r="J10" s="86">
        <v>37.049138910000003</v>
      </c>
    </row>
    <row r="11" spans="1:16" s="55" customFormat="1" ht="18.899999999999999" customHeight="1" x14ac:dyDescent="0.3">
      <c r="A11" s="71" t="s">
        <v>343</v>
      </c>
      <c r="B11" s="62" t="s">
        <v>420</v>
      </c>
      <c r="C11" s="86" t="s">
        <v>420</v>
      </c>
      <c r="D11" s="86" t="s">
        <v>420</v>
      </c>
      <c r="E11" s="62">
        <v>8</v>
      </c>
      <c r="F11" s="86">
        <v>28.571428570000002</v>
      </c>
      <c r="G11" s="86">
        <v>27.380599100000001</v>
      </c>
      <c r="H11" s="62" t="s">
        <v>420</v>
      </c>
      <c r="I11" s="86" t="s">
        <v>420</v>
      </c>
      <c r="J11" s="86" t="s">
        <v>420</v>
      </c>
    </row>
    <row r="12" spans="1:16" s="55" customFormat="1" ht="18.899999999999999" customHeight="1" x14ac:dyDescent="0.3">
      <c r="A12" s="71" t="s">
        <v>344</v>
      </c>
      <c r="B12" s="62">
        <v>13</v>
      </c>
      <c r="C12" s="86">
        <v>34.21052632</v>
      </c>
      <c r="D12" s="86">
        <v>33.657276750000001</v>
      </c>
      <c r="E12" s="62">
        <v>16</v>
      </c>
      <c r="F12" s="86">
        <v>26.229508200000001</v>
      </c>
      <c r="G12" s="86">
        <v>25.46940421</v>
      </c>
      <c r="H12" s="62">
        <v>15</v>
      </c>
      <c r="I12" s="86">
        <v>23.809523809999998</v>
      </c>
      <c r="J12" s="86">
        <v>23.522134680000001</v>
      </c>
    </row>
    <row r="13" spans="1:16" s="55" customFormat="1" ht="18.899999999999999" customHeight="1" x14ac:dyDescent="0.3">
      <c r="A13" s="71" t="s">
        <v>345</v>
      </c>
      <c r="B13" s="62">
        <v>9</v>
      </c>
      <c r="C13" s="86">
        <v>52.941176469999995</v>
      </c>
      <c r="D13" s="86">
        <v>51.770640450000002</v>
      </c>
      <c r="E13" s="62">
        <v>8</v>
      </c>
      <c r="F13" s="86">
        <v>38.095238100000003</v>
      </c>
      <c r="G13" s="86">
        <v>35.858236789999999</v>
      </c>
      <c r="H13" s="62">
        <v>13</v>
      </c>
      <c r="I13" s="86">
        <v>46.428571429999998</v>
      </c>
      <c r="J13" s="86">
        <v>45.541589899999998</v>
      </c>
    </row>
    <row r="14" spans="1:16" s="55" customFormat="1" ht="18.899999999999999" customHeight="1" x14ac:dyDescent="0.3">
      <c r="A14" s="71" t="s">
        <v>352</v>
      </c>
      <c r="B14" s="62">
        <v>30</v>
      </c>
      <c r="C14" s="86">
        <v>49.180327869999999</v>
      </c>
      <c r="D14" s="86">
        <v>45.809739560000004</v>
      </c>
      <c r="E14" s="62">
        <v>26</v>
      </c>
      <c r="F14" s="86">
        <v>41.935483869999999</v>
      </c>
      <c r="G14" s="86">
        <v>39.818710950000003</v>
      </c>
      <c r="H14" s="62">
        <v>23</v>
      </c>
      <c r="I14" s="86">
        <v>35.9375</v>
      </c>
      <c r="J14" s="86">
        <v>34.612822729999998</v>
      </c>
    </row>
    <row r="15" spans="1:16" s="55" customFormat="1" ht="18.899999999999999" customHeight="1" x14ac:dyDescent="0.3">
      <c r="A15" s="71" t="s">
        <v>346</v>
      </c>
      <c r="B15" s="62">
        <v>11</v>
      </c>
      <c r="C15" s="86">
        <v>26.829268290000002</v>
      </c>
      <c r="D15" s="86">
        <v>26.577824179999997</v>
      </c>
      <c r="E15" s="62">
        <v>10</v>
      </c>
      <c r="F15" s="86">
        <v>22.222222220000003</v>
      </c>
      <c r="G15" s="86">
        <v>21.168889610000001</v>
      </c>
      <c r="H15" s="62">
        <v>13</v>
      </c>
      <c r="I15" s="86">
        <v>16.455696199999998</v>
      </c>
      <c r="J15" s="86">
        <v>16.271821550000002</v>
      </c>
    </row>
    <row r="16" spans="1:16" s="55" customFormat="1" ht="18.899999999999999" customHeight="1" x14ac:dyDescent="0.3">
      <c r="A16" s="71" t="s">
        <v>353</v>
      </c>
      <c r="B16" s="62">
        <v>14</v>
      </c>
      <c r="C16" s="86">
        <v>37.837837839999999</v>
      </c>
      <c r="D16" s="86">
        <v>35.226776539999996</v>
      </c>
      <c r="E16" s="62">
        <v>16</v>
      </c>
      <c r="F16" s="86">
        <v>34.04255319</v>
      </c>
      <c r="G16" s="86">
        <v>31.476419679999999</v>
      </c>
      <c r="H16" s="62">
        <v>26</v>
      </c>
      <c r="I16" s="86">
        <v>31.707317070000002</v>
      </c>
      <c r="J16" s="86">
        <v>30.493579700000002</v>
      </c>
    </row>
    <row r="17" spans="1:16" s="55" customFormat="1" ht="18.899999999999999" customHeight="1" x14ac:dyDescent="0.3">
      <c r="A17" s="71" t="s">
        <v>354</v>
      </c>
      <c r="B17" s="62">
        <v>23</v>
      </c>
      <c r="C17" s="86">
        <v>51.111111109999996</v>
      </c>
      <c r="D17" s="86">
        <v>49.264768060000002</v>
      </c>
      <c r="E17" s="62">
        <v>23</v>
      </c>
      <c r="F17" s="86">
        <v>44.23076923</v>
      </c>
      <c r="G17" s="86">
        <v>41.699350240000001</v>
      </c>
      <c r="H17" s="62">
        <v>17</v>
      </c>
      <c r="I17" s="86">
        <v>32.075471700000001</v>
      </c>
      <c r="J17" s="86">
        <v>30.541860279999998</v>
      </c>
    </row>
    <row r="18" spans="1:16" s="55" customFormat="1" ht="18.899999999999999" customHeight="1" x14ac:dyDescent="0.3">
      <c r="A18" s="71" t="s">
        <v>347</v>
      </c>
      <c r="B18" s="62">
        <v>18</v>
      </c>
      <c r="C18" s="86">
        <v>60</v>
      </c>
      <c r="D18" s="86">
        <v>55.162899340000003</v>
      </c>
      <c r="E18" s="62">
        <v>20</v>
      </c>
      <c r="F18" s="86">
        <v>51.282051279999997</v>
      </c>
      <c r="G18" s="86">
        <v>48.491466109999998</v>
      </c>
      <c r="H18" s="62">
        <v>18</v>
      </c>
      <c r="I18" s="86">
        <v>41.860465120000001</v>
      </c>
      <c r="J18" s="86">
        <v>40.275744610000004</v>
      </c>
    </row>
    <row r="19" spans="1:16" s="55" customFormat="1" ht="18.899999999999999" customHeight="1" x14ac:dyDescent="0.3">
      <c r="A19" s="72" t="s">
        <v>49</v>
      </c>
      <c r="B19" s="73">
        <v>228</v>
      </c>
      <c r="C19" s="87">
        <v>35.90551181</v>
      </c>
      <c r="D19" s="87">
        <v>34.982980759999997</v>
      </c>
      <c r="E19" s="73">
        <v>234</v>
      </c>
      <c r="F19" s="87">
        <v>31.75033921</v>
      </c>
      <c r="G19" s="87">
        <v>30.601821390000001</v>
      </c>
      <c r="H19" s="73">
        <v>235</v>
      </c>
      <c r="I19" s="87">
        <v>26.55367232</v>
      </c>
      <c r="J19" s="87">
        <v>26.214379749999999</v>
      </c>
    </row>
    <row r="20" spans="1:16" ht="18.899999999999999" customHeight="1" x14ac:dyDescent="0.25">
      <c r="A20" s="74" t="s">
        <v>29</v>
      </c>
      <c r="B20" s="75">
        <v>2556</v>
      </c>
      <c r="C20" s="89">
        <v>30.636461700000002</v>
      </c>
      <c r="D20" s="89">
        <v>29.734070810000002</v>
      </c>
      <c r="E20" s="75">
        <v>2899</v>
      </c>
      <c r="F20" s="89">
        <v>29.437449230000002</v>
      </c>
      <c r="G20" s="89">
        <v>28.869149189999998</v>
      </c>
      <c r="H20" s="75">
        <v>2716</v>
      </c>
      <c r="I20" s="89">
        <v>25.309849969999998</v>
      </c>
      <c r="J20" s="89">
        <v>25.309849969999998</v>
      </c>
      <c r="K20" s="76"/>
      <c r="L20" s="76"/>
    </row>
    <row r="21" spans="1:16" ht="18.899999999999999" customHeight="1" x14ac:dyDescent="0.25">
      <c r="A21" s="65" t="s">
        <v>414</v>
      </c>
    </row>
    <row r="22" spans="1:16" s="59" customFormat="1" ht="18.899999999999999" customHeight="1" x14ac:dyDescent="0.3">
      <c r="A22" s="55"/>
      <c r="B22" s="66"/>
      <c r="C22" s="67"/>
      <c r="D22" s="67"/>
      <c r="E22" s="67"/>
      <c r="F22" s="67"/>
      <c r="G22" s="67"/>
      <c r="H22" s="66"/>
      <c r="I22" s="67"/>
      <c r="J22" s="67"/>
      <c r="O22" s="53"/>
      <c r="P22" s="53"/>
    </row>
    <row r="23" spans="1:16" ht="15.6" x14ac:dyDescent="0.3">
      <c r="A23" s="112" t="s">
        <v>459</v>
      </c>
      <c r="B23" s="68"/>
      <c r="C23" s="68"/>
      <c r="D23" s="68"/>
      <c r="E23" s="68"/>
      <c r="F23" s="68"/>
      <c r="G23" s="68"/>
      <c r="H23" s="68"/>
      <c r="I23" s="68"/>
      <c r="J23" s="68"/>
    </row>
    <row r="25" spans="1:16" x14ac:dyDescent="0.25">
      <c r="B25" s="67"/>
      <c r="H25" s="67"/>
    </row>
    <row r="26" spans="1:16" x14ac:dyDescent="0.25">
      <c r="B26" s="67"/>
      <c r="H26" s="67"/>
    </row>
    <row r="27" spans="1:16" x14ac:dyDescent="0.25">
      <c r="B27" s="67"/>
      <c r="H27" s="67"/>
    </row>
    <row r="28" spans="1:16" x14ac:dyDescent="0.25">
      <c r="B28" s="67"/>
      <c r="H28" s="67"/>
    </row>
    <row r="29" spans="1:16" x14ac:dyDescent="0.25">
      <c r="B29" s="67"/>
      <c r="H29" s="67"/>
    </row>
    <row r="30" spans="1:16" x14ac:dyDescent="0.25">
      <c r="B30" s="67"/>
      <c r="H30" s="67"/>
    </row>
    <row r="31" spans="1:16" x14ac:dyDescent="0.25">
      <c r="B31" s="67"/>
      <c r="H31" s="67"/>
    </row>
    <row r="32" spans="1:16" x14ac:dyDescent="0.25">
      <c r="B32" s="67"/>
      <c r="H32" s="67"/>
    </row>
    <row r="33" spans="1:10" x14ac:dyDescent="0.25">
      <c r="B33" s="67"/>
      <c r="H33" s="67"/>
    </row>
    <row r="34" spans="1:10" x14ac:dyDescent="0.25">
      <c r="B34" s="67"/>
      <c r="H34" s="67"/>
    </row>
    <row r="35" spans="1:10" x14ac:dyDescent="0.25">
      <c r="B35" s="67"/>
      <c r="H35" s="67"/>
    </row>
    <row r="36" spans="1:10" x14ac:dyDescent="0.25">
      <c r="B36" s="67"/>
      <c r="H36" s="67"/>
    </row>
    <row r="37" spans="1:10" x14ac:dyDescent="0.25">
      <c r="B37" s="67"/>
      <c r="H37" s="67"/>
    </row>
    <row r="38" spans="1:10" x14ac:dyDescent="0.25">
      <c r="B38" s="67"/>
      <c r="H38" s="67"/>
    </row>
    <row r="39" spans="1:10" x14ac:dyDescent="0.25">
      <c r="B39" s="67"/>
      <c r="H39" s="67"/>
    </row>
    <row r="40" spans="1:10" x14ac:dyDescent="0.25">
      <c r="B40" s="67"/>
      <c r="H40" s="67"/>
    </row>
    <row r="41" spans="1:10" x14ac:dyDescent="0.25">
      <c r="B41" s="67"/>
      <c r="H41" s="67"/>
    </row>
    <row r="42" spans="1:10" x14ac:dyDescent="0.25">
      <c r="B42" s="67"/>
      <c r="H42" s="67"/>
    </row>
    <row r="43" spans="1:10" x14ac:dyDescent="0.25">
      <c r="B43" s="67"/>
      <c r="H43" s="67"/>
    </row>
    <row r="44" spans="1:10" x14ac:dyDescent="0.25">
      <c r="A44" s="55"/>
      <c r="B44" s="55"/>
      <c r="C44" s="55"/>
      <c r="D44" s="55"/>
      <c r="F44" s="55"/>
      <c r="G44" s="55"/>
      <c r="H44" s="55"/>
      <c r="I44" s="55"/>
      <c r="J44" s="55"/>
    </row>
    <row r="45" spans="1:10" x14ac:dyDescent="0.25">
      <c r="B45" s="67"/>
      <c r="H45" s="67"/>
    </row>
    <row r="46" spans="1:10" x14ac:dyDescent="0.25">
      <c r="B46" s="67"/>
      <c r="H46" s="67"/>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67" customWidth="1"/>
    <col min="2" max="2" width="20.77734375" style="66" customWidth="1"/>
    <col min="3" max="7" width="20.77734375" style="67" customWidth="1"/>
    <col min="8" max="8" width="20.77734375" style="66" customWidth="1"/>
    <col min="9" max="10" width="20.77734375" style="67" customWidth="1"/>
    <col min="11" max="12" width="10.5546875" style="67" customWidth="1"/>
    <col min="13" max="16384" width="9.33203125" style="67"/>
  </cols>
  <sheetData>
    <row r="1" spans="1:16" s="55" customFormat="1" ht="18.899999999999999" customHeight="1" x14ac:dyDescent="0.3">
      <c r="A1" s="111" t="s">
        <v>447</v>
      </c>
      <c r="B1" s="54"/>
      <c r="C1" s="54"/>
      <c r="D1" s="54"/>
      <c r="E1" s="54"/>
      <c r="F1" s="54"/>
      <c r="G1" s="54"/>
      <c r="H1" s="54"/>
      <c r="I1" s="54"/>
      <c r="J1" s="54"/>
    </row>
    <row r="2" spans="1:16" s="55" customFormat="1" ht="18.899999999999999" customHeight="1" x14ac:dyDescent="0.3">
      <c r="A2" s="1" t="s">
        <v>450</v>
      </c>
      <c r="B2" s="56"/>
      <c r="C2" s="56"/>
      <c r="D2" s="56"/>
      <c r="E2" s="56"/>
      <c r="F2" s="56"/>
      <c r="G2" s="56"/>
      <c r="H2" s="56"/>
      <c r="I2" s="56"/>
      <c r="J2" s="56"/>
    </row>
    <row r="3" spans="1:16" s="59" customFormat="1" ht="54" customHeight="1" x14ac:dyDescent="0.3">
      <c r="A3" s="109" t="s">
        <v>454</v>
      </c>
      <c r="B3" s="57" t="s">
        <v>425</v>
      </c>
      <c r="C3" s="57" t="s">
        <v>426</v>
      </c>
      <c r="D3" s="57" t="s">
        <v>427</v>
      </c>
      <c r="E3" s="57" t="s">
        <v>428</v>
      </c>
      <c r="F3" s="57" t="s">
        <v>429</v>
      </c>
      <c r="G3" s="57" t="s">
        <v>430</v>
      </c>
      <c r="H3" s="57" t="s">
        <v>431</v>
      </c>
      <c r="I3" s="57" t="s">
        <v>432</v>
      </c>
      <c r="J3" s="57" t="s">
        <v>433</v>
      </c>
      <c r="O3" s="60"/>
      <c r="P3" s="60"/>
    </row>
    <row r="4" spans="1:16" s="55" customFormat="1" ht="18.899999999999999" customHeight="1" x14ac:dyDescent="0.3">
      <c r="A4" s="71" t="s">
        <v>370</v>
      </c>
      <c r="B4" s="62">
        <v>15</v>
      </c>
      <c r="C4" s="86">
        <v>11.904761899999999</v>
      </c>
      <c r="D4" s="86">
        <v>11.676333440000001</v>
      </c>
      <c r="E4" s="62">
        <v>14</v>
      </c>
      <c r="F4" s="86">
        <v>10.144927539999999</v>
      </c>
      <c r="G4" s="86">
        <v>9.980409869999999</v>
      </c>
      <c r="H4" s="62">
        <v>15</v>
      </c>
      <c r="I4" s="86">
        <v>10.638297870000001</v>
      </c>
      <c r="J4" s="86">
        <v>10.74856102</v>
      </c>
    </row>
    <row r="5" spans="1:16" s="55" customFormat="1" ht="18.899999999999999" customHeight="1" x14ac:dyDescent="0.3">
      <c r="A5" s="71" t="s">
        <v>355</v>
      </c>
      <c r="B5" s="62">
        <v>30</v>
      </c>
      <c r="C5" s="86">
        <v>22.727272729999999</v>
      </c>
      <c r="D5" s="86">
        <v>22.020380159999998</v>
      </c>
      <c r="E5" s="62">
        <v>39</v>
      </c>
      <c r="F5" s="86">
        <v>26.351351350000002</v>
      </c>
      <c r="G5" s="86">
        <v>25.534700340000001</v>
      </c>
      <c r="H5" s="62">
        <v>26</v>
      </c>
      <c r="I5" s="86">
        <v>17.218543049999997</v>
      </c>
      <c r="J5" s="86">
        <v>16.8996119</v>
      </c>
    </row>
    <row r="6" spans="1:16" s="55" customFormat="1" ht="18.899999999999999" customHeight="1" x14ac:dyDescent="0.3">
      <c r="A6" s="71" t="s">
        <v>388</v>
      </c>
      <c r="B6" s="62">
        <v>11</v>
      </c>
      <c r="C6" s="86">
        <v>11.34020619</v>
      </c>
      <c r="D6" s="86">
        <v>10.971885369999999</v>
      </c>
      <c r="E6" s="62">
        <v>13</v>
      </c>
      <c r="F6" s="86">
        <v>10.74380165</v>
      </c>
      <c r="G6" s="86">
        <v>10.54861919</v>
      </c>
      <c r="H6" s="62">
        <v>16</v>
      </c>
      <c r="I6" s="86">
        <v>11.51079137</v>
      </c>
      <c r="J6" s="86">
        <v>11.391516940000001</v>
      </c>
    </row>
    <row r="7" spans="1:16" s="55" customFormat="1" ht="18.899999999999999" customHeight="1" x14ac:dyDescent="0.3">
      <c r="A7" s="71" t="s">
        <v>356</v>
      </c>
      <c r="B7" s="62">
        <v>15</v>
      </c>
      <c r="C7" s="86">
        <v>18.75</v>
      </c>
      <c r="D7" s="86">
        <v>18.055745730000002</v>
      </c>
      <c r="E7" s="62">
        <v>20</v>
      </c>
      <c r="F7" s="86">
        <v>18.18181818</v>
      </c>
      <c r="G7" s="86">
        <v>18.146208510000001</v>
      </c>
      <c r="H7" s="62">
        <v>21</v>
      </c>
      <c r="I7" s="86">
        <v>17.355371899999998</v>
      </c>
      <c r="J7" s="86">
        <v>17.84914053</v>
      </c>
    </row>
    <row r="8" spans="1:16" s="55" customFormat="1" ht="18.899999999999999" customHeight="1" x14ac:dyDescent="0.3">
      <c r="A8" s="71" t="s">
        <v>357</v>
      </c>
      <c r="B8" s="62">
        <v>11</v>
      </c>
      <c r="C8" s="86">
        <v>15.942028990000001</v>
      </c>
      <c r="D8" s="86">
        <v>15.396065200000001</v>
      </c>
      <c r="E8" s="62">
        <v>14</v>
      </c>
      <c r="F8" s="86">
        <v>15.55555556</v>
      </c>
      <c r="G8" s="86">
        <v>15.244741049999998</v>
      </c>
      <c r="H8" s="62">
        <v>12</v>
      </c>
      <c r="I8" s="86">
        <v>14.634146340000001</v>
      </c>
      <c r="J8" s="86">
        <v>14.39050737</v>
      </c>
    </row>
    <row r="9" spans="1:16" s="55" customFormat="1" ht="18.899999999999999" customHeight="1" x14ac:dyDescent="0.3">
      <c r="A9" s="71" t="s">
        <v>369</v>
      </c>
      <c r="B9" s="62">
        <v>8</v>
      </c>
      <c r="C9" s="86">
        <v>13.114754100000001</v>
      </c>
      <c r="D9" s="86">
        <v>12.635596939999999</v>
      </c>
      <c r="E9" s="62" t="s">
        <v>420</v>
      </c>
      <c r="F9" s="86" t="s">
        <v>420</v>
      </c>
      <c r="G9" s="86" t="s">
        <v>420</v>
      </c>
      <c r="H9" s="62">
        <v>8</v>
      </c>
      <c r="I9" s="86">
        <v>0.1176470588</v>
      </c>
      <c r="J9" s="86">
        <v>0.1144142361</v>
      </c>
    </row>
    <row r="10" spans="1:16" s="55" customFormat="1" ht="18.899999999999999" customHeight="1" x14ac:dyDescent="0.3">
      <c r="A10" s="71" t="s">
        <v>358</v>
      </c>
      <c r="B10" s="62">
        <v>7</v>
      </c>
      <c r="C10" s="86">
        <v>18.918918919999999</v>
      </c>
      <c r="D10" s="86">
        <v>17.769182539999999</v>
      </c>
      <c r="E10" s="62">
        <v>6</v>
      </c>
      <c r="F10" s="86">
        <v>18.75</v>
      </c>
      <c r="G10" s="86">
        <v>17.647473420000001</v>
      </c>
      <c r="H10" s="62">
        <v>10</v>
      </c>
      <c r="I10" s="86">
        <v>0.303030303</v>
      </c>
      <c r="J10" s="86">
        <v>0.2920586469</v>
      </c>
    </row>
    <row r="11" spans="1:16" s="55" customFormat="1" ht="18.899999999999999" customHeight="1" x14ac:dyDescent="0.3">
      <c r="A11" s="71" t="s">
        <v>359</v>
      </c>
      <c r="B11" s="62" t="s">
        <v>420</v>
      </c>
      <c r="C11" s="86" t="s">
        <v>420</v>
      </c>
      <c r="D11" s="86" t="s">
        <v>420</v>
      </c>
      <c r="E11" s="62" t="s">
        <v>420</v>
      </c>
      <c r="F11" s="86" t="s">
        <v>420</v>
      </c>
      <c r="G11" s="86" t="s">
        <v>420</v>
      </c>
      <c r="H11" s="62" t="s">
        <v>420</v>
      </c>
      <c r="I11" s="86" t="s">
        <v>420</v>
      </c>
      <c r="J11" s="86" t="s">
        <v>420</v>
      </c>
    </row>
    <row r="12" spans="1:16" s="55" customFormat="1" ht="18.899999999999999" customHeight="1" x14ac:dyDescent="0.3">
      <c r="A12" s="71" t="s">
        <v>360</v>
      </c>
      <c r="B12" s="62">
        <v>15</v>
      </c>
      <c r="C12" s="86">
        <v>18.518518520000001</v>
      </c>
      <c r="D12" s="86">
        <v>17.528283519999999</v>
      </c>
      <c r="E12" s="62">
        <v>13</v>
      </c>
      <c r="F12" s="86">
        <v>15.662650599999999</v>
      </c>
      <c r="G12" s="86">
        <v>15.32685931</v>
      </c>
      <c r="H12" s="62">
        <v>16</v>
      </c>
      <c r="I12" s="86">
        <v>15.23809524</v>
      </c>
      <c r="J12" s="86">
        <v>14.967155739999999</v>
      </c>
    </row>
    <row r="13" spans="1:16" s="55" customFormat="1" ht="18.899999999999999" customHeight="1" x14ac:dyDescent="0.3">
      <c r="A13" s="71" t="s">
        <v>361</v>
      </c>
      <c r="B13" s="62">
        <v>12</v>
      </c>
      <c r="C13" s="86">
        <v>11.214953270000001</v>
      </c>
      <c r="D13" s="86">
        <v>10.627090840000001</v>
      </c>
      <c r="E13" s="62">
        <v>16</v>
      </c>
      <c r="F13" s="86">
        <v>12.598425199999999</v>
      </c>
      <c r="G13" s="86">
        <v>12.14028793</v>
      </c>
      <c r="H13" s="62">
        <v>21</v>
      </c>
      <c r="I13" s="86">
        <v>15.32846715</v>
      </c>
      <c r="J13" s="86">
        <v>15.137876149999999</v>
      </c>
    </row>
    <row r="14" spans="1:16" s="55" customFormat="1" ht="18.899999999999999" customHeight="1" x14ac:dyDescent="0.3">
      <c r="A14" s="71" t="s">
        <v>362</v>
      </c>
      <c r="B14" s="62">
        <v>14</v>
      </c>
      <c r="C14" s="86">
        <v>17.72151899</v>
      </c>
      <c r="D14" s="86">
        <v>16.37573149</v>
      </c>
      <c r="E14" s="62">
        <v>23</v>
      </c>
      <c r="F14" s="86">
        <v>22.77227723</v>
      </c>
      <c r="G14" s="86">
        <v>21.202894399999998</v>
      </c>
      <c r="H14" s="62">
        <v>20</v>
      </c>
      <c r="I14" s="86">
        <v>19.41747573</v>
      </c>
      <c r="J14" s="86">
        <v>18.62956183</v>
      </c>
    </row>
    <row r="15" spans="1:16" s="55" customFormat="1" ht="18.899999999999999" customHeight="1" x14ac:dyDescent="0.3">
      <c r="A15" s="71" t="s">
        <v>363</v>
      </c>
      <c r="B15" s="62">
        <v>17</v>
      </c>
      <c r="C15" s="86">
        <v>22.07792208</v>
      </c>
      <c r="D15" s="86">
        <v>21.307360639999999</v>
      </c>
      <c r="E15" s="62">
        <v>11</v>
      </c>
      <c r="F15" s="86">
        <v>14.66666667</v>
      </c>
      <c r="G15" s="86">
        <v>14.04723493</v>
      </c>
      <c r="H15" s="62">
        <v>19</v>
      </c>
      <c r="I15" s="86">
        <v>21.348314609999999</v>
      </c>
      <c r="J15" s="86">
        <v>20.944060700000001</v>
      </c>
    </row>
    <row r="16" spans="1:16" s="55" customFormat="1" ht="18.899999999999999" customHeight="1" x14ac:dyDescent="0.3">
      <c r="A16" s="71" t="s">
        <v>364</v>
      </c>
      <c r="B16" s="62" t="s">
        <v>420</v>
      </c>
      <c r="C16" s="86" t="s">
        <v>420</v>
      </c>
      <c r="D16" s="86" t="s">
        <v>420</v>
      </c>
      <c r="E16" s="62" t="s">
        <v>420</v>
      </c>
      <c r="F16" s="86" t="s">
        <v>420</v>
      </c>
      <c r="G16" s="86" t="s">
        <v>420</v>
      </c>
      <c r="H16" s="62">
        <v>11</v>
      </c>
      <c r="I16" s="86">
        <v>30.555555559999998</v>
      </c>
      <c r="J16" s="86">
        <v>29.72735801</v>
      </c>
    </row>
    <row r="17" spans="1:12" s="55" customFormat="1" ht="18.899999999999999" customHeight="1" x14ac:dyDescent="0.3">
      <c r="A17" s="71" t="s">
        <v>368</v>
      </c>
      <c r="B17" s="62">
        <v>10</v>
      </c>
      <c r="C17" s="86">
        <v>14.08450704</v>
      </c>
      <c r="D17" s="86">
        <v>13.48830104</v>
      </c>
      <c r="E17" s="62" t="s">
        <v>420</v>
      </c>
      <c r="F17" s="86" t="s">
        <v>420</v>
      </c>
      <c r="G17" s="86" t="s">
        <v>420</v>
      </c>
      <c r="H17" s="62">
        <v>9</v>
      </c>
      <c r="I17" s="86">
        <v>12.32876712</v>
      </c>
      <c r="J17" s="86">
        <v>12.06913456</v>
      </c>
    </row>
    <row r="18" spans="1:12" s="55" customFormat="1" ht="18.899999999999999" customHeight="1" x14ac:dyDescent="0.3">
      <c r="A18" s="71" t="s">
        <v>365</v>
      </c>
      <c r="B18" s="62">
        <v>16</v>
      </c>
      <c r="C18" s="86">
        <v>24.242424239999998</v>
      </c>
      <c r="D18" s="86">
        <v>23.16943775</v>
      </c>
      <c r="E18" s="62">
        <v>15</v>
      </c>
      <c r="F18" s="86">
        <v>22.727272729999999</v>
      </c>
      <c r="G18" s="86">
        <v>21.452437379999999</v>
      </c>
      <c r="H18" s="62">
        <v>19</v>
      </c>
      <c r="I18" s="86">
        <v>31.666666669999998</v>
      </c>
      <c r="J18" s="86">
        <v>30.912528129999998</v>
      </c>
    </row>
    <row r="19" spans="1:12" s="55" customFormat="1" ht="18.899999999999999" customHeight="1" x14ac:dyDescent="0.3">
      <c r="A19" s="71" t="s">
        <v>366</v>
      </c>
      <c r="B19" s="62">
        <v>21</v>
      </c>
      <c r="C19" s="86">
        <v>23.07692308</v>
      </c>
      <c r="D19" s="86">
        <v>21.441879849999999</v>
      </c>
      <c r="E19" s="62">
        <v>20</v>
      </c>
      <c r="F19" s="86">
        <v>27.777777780000001</v>
      </c>
      <c r="G19" s="86">
        <v>25.793363450000001</v>
      </c>
      <c r="H19" s="62">
        <v>29</v>
      </c>
      <c r="I19" s="86">
        <v>31.868131869999999</v>
      </c>
      <c r="J19" s="86">
        <v>30.879633810000001</v>
      </c>
    </row>
    <row r="20" spans="1:12" s="55" customFormat="1" ht="18.899999999999999" customHeight="1" x14ac:dyDescent="0.3">
      <c r="A20" s="71" t="s">
        <v>367</v>
      </c>
      <c r="B20" s="62">
        <v>13</v>
      </c>
      <c r="C20" s="86">
        <v>13.68421053</v>
      </c>
      <c r="D20" s="86">
        <v>13.39363157</v>
      </c>
      <c r="E20" s="62">
        <v>9</v>
      </c>
      <c r="F20" s="86">
        <v>6.7669172900000003</v>
      </c>
      <c r="G20" s="86">
        <v>6.6189010500000007</v>
      </c>
      <c r="H20" s="62" t="s">
        <v>420</v>
      </c>
      <c r="I20" s="86" t="s">
        <v>420</v>
      </c>
      <c r="J20" s="86" t="s">
        <v>420</v>
      </c>
    </row>
    <row r="21" spans="1:12" s="55" customFormat="1" ht="18.899999999999999" customHeight="1" x14ac:dyDescent="0.3">
      <c r="A21" s="72" t="s">
        <v>172</v>
      </c>
      <c r="B21" s="73">
        <v>220</v>
      </c>
      <c r="C21" s="87">
        <v>16.845329249999999</v>
      </c>
      <c r="D21" s="87">
        <v>15.940912669999999</v>
      </c>
      <c r="E21" s="73">
        <v>230</v>
      </c>
      <c r="F21" s="87">
        <v>15.530047269999999</v>
      </c>
      <c r="G21" s="87">
        <v>14.851471629999999</v>
      </c>
      <c r="H21" s="73">
        <v>263</v>
      </c>
      <c r="I21" s="87">
        <v>16.913183279999998</v>
      </c>
      <c r="J21" s="87">
        <v>16.575462339999998</v>
      </c>
    </row>
    <row r="22" spans="1:12" ht="18.899999999999999" customHeight="1" x14ac:dyDescent="0.25">
      <c r="A22" s="74" t="s">
        <v>29</v>
      </c>
      <c r="B22" s="75">
        <v>2556</v>
      </c>
      <c r="C22" s="89">
        <v>30.636461700000002</v>
      </c>
      <c r="D22" s="89">
        <v>29.734070810000002</v>
      </c>
      <c r="E22" s="75">
        <v>2899</v>
      </c>
      <c r="F22" s="89">
        <v>29.437449230000002</v>
      </c>
      <c r="G22" s="89">
        <v>28.869149189999998</v>
      </c>
      <c r="H22" s="75">
        <v>2716</v>
      </c>
      <c r="I22" s="89">
        <v>25.309849969999998</v>
      </c>
      <c r="J22" s="89">
        <v>25.309849969999998</v>
      </c>
      <c r="K22" s="76"/>
      <c r="L22" s="76"/>
    </row>
    <row r="23" spans="1:12" ht="18.899999999999999" customHeight="1" x14ac:dyDescent="0.25">
      <c r="A23" s="65" t="s">
        <v>414</v>
      </c>
    </row>
    <row r="25" spans="1:12" ht="15.6" x14ac:dyDescent="0.3">
      <c r="A25" s="112" t="s">
        <v>459</v>
      </c>
      <c r="B25" s="68"/>
      <c r="C25" s="68"/>
      <c r="D25" s="68"/>
      <c r="E25" s="68"/>
      <c r="F25" s="68"/>
      <c r="G25" s="68"/>
      <c r="H25" s="68"/>
      <c r="I25" s="68"/>
      <c r="J25" s="68"/>
    </row>
    <row r="26" spans="1:12" x14ac:dyDescent="0.25">
      <c r="B26" s="67"/>
      <c r="H26" s="67"/>
    </row>
    <row r="27" spans="1:12" x14ac:dyDescent="0.25">
      <c r="B27" s="67"/>
      <c r="H27" s="67"/>
    </row>
    <row r="28" spans="1:12" x14ac:dyDescent="0.25">
      <c r="B28" s="67"/>
      <c r="H28" s="67"/>
    </row>
    <row r="29" spans="1:12" x14ac:dyDescent="0.25">
      <c r="B29" s="67"/>
      <c r="H29" s="67"/>
    </row>
    <row r="30" spans="1:12" x14ac:dyDescent="0.25">
      <c r="B30" s="67"/>
      <c r="H30" s="67"/>
    </row>
    <row r="31" spans="1:12" x14ac:dyDescent="0.25">
      <c r="B31" s="67"/>
      <c r="H31" s="67"/>
    </row>
    <row r="32" spans="1:12" x14ac:dyDescent="0.25">
      <c r="B32" s="67"/>
      <c r="H32" s="67"/>
    </row>
    <row r="33" spans="1:10" x14ac:dyDescent="0.25">
      <c r="B33" s="67"/>
      <c r="H33" s="67"/>
    </row>
    <row r="34" spans="1:10" x14ac:dyDescent="0.25">
      <c r="B34" s="67"/>
      <c r="H34" s="67"/>
    </row>
    <row r="35" spans="1:10" x14ac:dyDescent="0.25">
      <c r="B35" s="67"/>
      <c r="H35" s="67"/>
    </row>
    <row r="36" spans="1:10" x14ac:dyDescent="0.25">
      <c r="B36" s="67"/>
      <c r="H36" s="67"/>
    </row>
    <row r="37" spans="1:10" x14ac:dyDescent="0.25">
      <c r="B37" s="67"/>
      <c r="H37" s="67"/>
    </row>
    <row r="38" spans="1:10" x14ac:dyDescent="0.25">
      <c r="B38" s="67"/>
      <c r="H38" s="67"/>
    </row>
    <row r="39" spans="1:10" x14ac:dyDescent="0.25">
      <c r="B39" s="67"/>
      <c r="H39" s="67"/>
    </row>
    <row r="40" spans="1:10" x14ac:dyDescent="0.25">
      <c r="B40" s="67"/>
      <c r="H40" s="67"/>
    </row>
    <row r="41" spans="1:10" x14ac:dyDescent="0.25">
      <c r="B41" s="67"/>
      <c r="H41" s="67"/>
    </row>
    <row r="42" spans="1:10" x14ac:dyDescent="0.25">
      <c r="B42" s="67"/>
      <c r="H42" s="67"/>
    </row>
    <row r="43" spans="1:10" x14ac:dyDescent="0.25">
      <c r="B43" s="67"/>
      <c r="H43" s="67"/>
    </row>
    <row r="44" spans="1:10" x14ac:dyDescent="0.25">
      <c r="B44" s="67"/>
      <c r="H44" s="67"/>
    </row>
    <row r="45" spans="1:10" x14ac:dyDescent="0.25">
      <c r="A45" s="55"/>
      <c r="B45" s="55"/>
      <c r="C45" s="55"/>
      <c r="D45" s="55"/>
      <c r="F45" s="55"/>
      <c r="G45" s="55"/>
      <c r="H45" s="55"/>
      <c r="I45" s="55"/>
      <c r="J45" s="55"/>
    </row>
    <row r="46" spans="1:10" x14ac:dyDescent="0.25">
      <c r="B46" s="67"/>
      <c r="H46" s="67"/>
    </row>
    <row r="47" spans="1:10" x14ac:dyDescent="0.25">
      <c r="B47" s="67"/>
      <c r="H47" s="67"/>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67" customWidth="1"/>
    <col min="2" max="2" width="20.77734375" style="66" customWidth="1"/>
    <col min="3" max="7" width="20.77734375" style="67" customWidth="1"/>
    <col min="8" max="8" width="20.77734375" style="66" customWidth="1"/>
    <col min="9" max="10" width="20.77734375" style="67" customWidth="1"/>
    <col min="11" max="12" width="10.5546875" style="67" customWidth="1"/>
    <col min="13" max="16384" width="9.33203125" style="67"/>
  </cols>
  <sheetData>
    <row r="1" spans="1:16" s="55" customFormat="1" ht="18.899999999999999" customHeight="1" x14ac:dyDescent="0.3">
      <c r="A1" s="111" t="s">
        <v>448</v>
      </c>
      <c r="B1" s="54"/>
      <c r="C1" s="54"/>
      <c r="D1" s="54"/>
      <c r="E1" s="54"/>
      <c r="F1" s="54"/>
      <c r="G1" s="54"/>
      <c r="H1" s="54"/>
      <c r="I1" s="54"/>
      <c r="J1" s="54"/>
    </row>
    <row r="2" spans="1:16" s="55" customFormat="1" ht="18.899999999999999" customHeight="1" x14ac:dyDescent="0.3">
      <c r="A2" s="1" t="s">
        <v>450</v>
      </c>
      <c r="B2" s="56"/>
      <c r="C2" s="56"/>
      <c r="D2" s="56"/>
      <c r="E2" s="56"/>
      <c r="F2" s="56"/>
      <c r="G2" s="56"/>
      <c r="H2" s="56"/>
      <c r="I2" s="56"/>
      <c r="J2" s="56"/>
    </row>
    <row r="3" spans="1:16" s="59" customFormat="1" ht="54" customHeight="1" x14ac:dyDescent="0.3">
      <c r="A3" s="109" t="s">
        <v>454</v>
      </c>
      <c r="B3" s="57" t="s">
        <v>425</v>
      </c>
      <c r="C3" s="57" t="s">
        <v>426</v>
      </c>
      <c r="D3" s="57" t="s">
        <v>427</v>
      </c>
      <c r="E3" s="57" t="s">
        <v>428</v>
      </c>
      <c r="F3" s="57" t="s">
        <v>429</v>
      </c>
      <c r="G3" s="57" t="s">
        <v>430</v>
      </c>
      <c r="H3" s="57" t="s">
        <v>431</v>
      </c>
      <c r="I3" s="57" t="s">
        <v>432</v>
      </c>
      <c r="J3" s="57" t="s">
        <v>433</v>
      </c>
      <c r="O3" s="60"/>
      <c r="P3" s="60"/>
    </row>
    <row r="4" spans="1:16" s="55" customFormat="1" ht="56.25" customHeight="1" x14ac:dyDescent="0.3">
      <c r="A4" s="77" t="s">
        <v>381</v>
      </c>
      <c r="B4" s="62" t="s">
        <v>420</v>
      </c>
      <c r="C4" s="86" t="s">
        <v>420</v>
      </c>
      <c r="D4" s="86" t="s">
        <v>420</v>
      </c>
      <c r="E4" s="62">
        <v>14</v>
      </c>
      <c r="F4" s="86">
        <v>29.166666670000001</v>
      </c>
      <c r="G4" s="86">
        <v>28.012369739999997</v>
      </c>
      <c r="H4" s="62">
        <v>7</v>
      </c>
      <c r="I4" s="86">
        <v>23.333333329999999</v>
      </c>
      <c r="J4" s="86">
        <v>22.849477159999999</v>
      </c>
    </row>
    <row r="5" spans="1:16" s="55" customFormat="1" ht="56.25" customHeight="1" x14ac:dyDescent="0.3">
      <c r="A5" s="77" t="s">
        <v>371</v>
      </c>
      <c r="B5" s="62">
        <v>7</v>
      </c>
      <c r="C5" s="86">
        <v>43.75</v>
      </c>
      <c r="D5" s="86">
        <v>40.350357369999998</v>
      </c>
      <c r="E5" s="62">
        <v>10</v>
      </c>
      <c r="F5" s="86">
        <v>50</v>
      </c>
      <c r="G5" s="86">
        <v>47.836760869999999</v>
      </c>
      <c r="H5" s="62" t="s">
        <v>420</v>
      </c>
      <c r="I5" s="86" t="s">
        <v>420</v>
      </c>
      <c r="J5" s="86" t="s">
        <v>420</v>
      </c>
    </row>
    <row r="6" spans="1:16" s="55" customFormat="1" ht="56.25" customHeight="1" x14ac:dyDescent="0.3">
      <c r="A6" s="77" t="s">
        <v>382</v>
      </c>
      <c r="B6" s="62">
        <v>43</v>
      </c>
      <c r="C6" s="86">
        <v>31.617647059999999</v>
      </c>
      <c r="D6" s="86">
        <v>30.614729619999999</v>
      </c>
      <c r="E6" s="62">
        <v>47</v>
      </c>
      <c r="F6" s="86">
        <v>33.571428570000002</v>
      </c>
      <c r="G6" s="86">
        <v>32.278088430000004</v>
      </c>
      <c r="H6" s="62">
        <v>37</v>
      </c>
      <c r="I6" s="86">
        <v>22.289156630000001</v>
      </c>
      <c r="J6" s="86">
        <v>21.379691910000002</v>
      </c>
    </row>
    <row r="7" spans="1:16" s="55" customFormat="1" ht="56.25" customHeight="1" x14ac:dyDescent="0.3">
      <c r="A7" s="77" t="s">
        <v>380</v>
      </c>
      <c r="B7" s="62">
        <v>37</v>
      </c>
      <c r="C7" s="86">
        <v>36.274509799999997</v>
      </c>
      <c r="D7" s="86">
        <v>34.29893088</v>
      </c>
      <c r="E7" s="62">
        <v>49</v>
      </c>
      <c r="F7" s="86">
        <v>45.794392520000002</v>
      </c>
      <c r="G7" s="86">
        <v>43.780278449999997</v>
      </c>
      <c r="H7" s="62">
        <v>24</v>
      </c>
      <c r="I7" s="86">
        <v>27.272727270000001</v>
      </c>
      <c r="J7" s="86">
        <v>26.550735549999999</v>
      </c>
    </row>
    <row r="8" spans="1:16" s="55" customFormat="1" ht="56.25" customHeight="1" x14ac:dyDescent="0.3">
      <c r="A8" s="77" t="s">
        <v>385</v>
      </c>
      <c r="B8" s="62" t="s">
        <v>420</v>
      </c>
      <c r="C8" s="86" t="s">
        <v>420</v>
      </c>
      <c r="D8" s="86" t="s">
        <v>420</v>
      </c>
      <c r="E8" s="62" t="s">
        <v>420</v>
      </c>
      <c r="F8" s="86" t="s">
        <v>420</v>
      </c>
      <c r="G8" s="86" t="s">
        <v>420</v>
      </c>
      <c r="H8" s="62" t="s">
        <v>420</v>
      </c>
      <c r="I8" s="86" t="s">
        <v>420</v>
      </c>
      <c r="J8" s="86" t="s">
        <v>420</v>
      </c>
    </row>
    <row r="9" spans="1:16" s="55" customFormat="1" ht="56.25" customHeight="1" x14ac:dyDescent="0.3">
      <c r="A9" s="77" t="s">
        <v>386</v>
      </c>
      <c r="B9" s="62">
        <v>8</v>
      </c>
      <c r="C9" s="86">
        <v>53.333333330000002</v>
      </c>
      <c r="D9" s="86">
        <v>49.107328150000001</v>
      </c>
      <c r="E9" s="62" t="s">
        <v>420</v>
      </c>
      <c r="F9" s="86" t="s">
        <v>420</v>
      </c>
      <c r="G9" s="86" t="s">
        <v>420</v>
      </c>
      <c r="H9" s="62">
        <v>6</v>
      </c>
      <c r="I9" s="86">
        <v>40</v>
      </c>
      <c r="J9" s="86">
        <v>37.635490910000001</v>
      </c>
    </row>
    <row r="10" spans="1:16" s="55" customFormat="1" ht="56.25" customHeight="1" x14ac:dyDescent="0.3">
      <c r="A10" s="77" t="s">
        <v>387</v>
      </c>
      <c r="B10" s="62">
        <v>8</v>
      </c>
      <c r="C10" s="86">
        <v>32</v>
      </c>
      <c r="D10" s="86">
        <v>29.594986089999999</v>
      </c>
      <c r="E10" s="62">
        <v>10</v>
      </c>
      <c r="F10" s="86">
        <v>38.46153846</v>
      </c>
      <c r="G10" s="86">
        <v>36.427466119999998</v>
      </c>
      <c r="H10" s="62">
        <v>11</v>
      </c>
      <c r="I10" s="86">
        <v>37.931034480000001</v>
      </c>
      <c r="J10" s="86">
        <v>35.25583365</v>
      </c>
    </row>
    <row r="11" spans="1:16" s="55" customFormat="1" ht="56.25" customHeight="1" x14ac:dyDescent="0.3">
      <c r="A11" s="77" t="s">
        <v>374</v>
      </c>
      <c r="B11" s="62">
        <v>23</v>
      </c>
      <c r="C11" s="86">
        <v>42.592592590000002</v>
      </c>
      <c r="D11" s="86">
        <v>40.244031540000002</v>
      </c>
      <c r="E11" s="62">
        <v>30</v>
      </c>
      <c r="F11" s="86">
        <v>44.776119399999999</v>
      </c>
      <c r="G11" s="86">
        <v>41.603658619999997</v>
      </c>
      <c r="H11" s="62">
        <v>29</v>
      </c>
      <c r="I11" s="86">
        <v>33.72093023</v>
      </c>
      <c r="J11" s="86">
        <v>32.361569540000005</v>
      </c>
    </row>
    <row r="12" spans="1:16" s="55" customFormat="1" ht="56.25" customHeight="1" x14ac:dyDescent="0.3">
      <c r="A12" s="77" t="s">
        <v>375</v>
      </c>
      <c r="B12" s="62">
        <v>30</v>
      </c>
      <c r="C12" s="86">
        <v>49.180327869999999</v>
      </c>
      <c r="D12" s="86">
        <v>46.813929980000005</v>
      </c>
      <c r="E12" s="62">
        <v>31</v>
      </c>
      <c r="F12" s="86">
        <v>40.78947368</v>
      </c>
      <c r="G12" s="86">
        <v>38.936145920000001</v>
      </c>
      <c r="H12" s="62">
        <v>23</v>
      </c>
      <c r="I12" s="86">
        <v>39.655172409999999</v>
      </c>
      <c r="J12" s="86">
        <v>37.471403840000001</v>
      </c>
    </row>
    <row r="13" spans="1:16" s="55" customFormat="1" ht="56.25" customHeight="1" x14ac:dyDescent="0.3">
      <c r="A13" s="77" t="s">
        <v>383</v>
      </c>
      <c r="B13" s="62">
        <v>16</v>
      </c>
      <c r="C13" s="86">
        <v>38.095238100000003</v>
      </c>
      <c r="D13" s="86">
        <v>35.83858592</v>
      </c>
      <c r="E13" s="62">
        <v>26</v>
      </c>
      <c r="F13" s="86">
        <v>45.614035090000002</v>
      </c>
      <c r="G13" s="86">
        <v>42.284610600000001</v>
      </c>
      <c r="H13" s="62">
        <v>20</v>
      </c>
      <c r="I13" s="86">
        <v>48.780487800000003</v>
      </c>
      <c r="J13" s="86">
        <v>46.973158570000002</v>
      </c>
    </row>
    <row r="14" spans="1:16" s="55" customFormat="1" ht="56.25" customHeight="1" x14ac:dyDescent="0.3">
      <c r="A14" s="77" t="s">
        <v>384</v>
      </c>
      <c r="B14" s="62">
        <v>21</v>
      </c>
      <c r="C14" s="86">
        <v>53.84615385</v>
      </c>
      <c r="D14" s="86">
        <v>50.242845490000001</v>
      </c>
      <c r="E14" s="62">
        <v>24</v>
      </c>
      <c r="F14" s="86">
        <v>53.333333330000002</v>
      </c>
      <c r="G14" s="86">
        <v>49.471150940000001</v>
      </c>
      <c r="H14" s="62">
        <v>18</v>
      </c>
      <c r="I14" s="86">
        <v>30</v>
      </c>
      <c r="J14" s="86">
        <v>28.141357459999998</v>
      </c>
    </row>
    <row r="15" spans="1:16" s="55" customFormat="1" ht="56.25" customHeight="1" x14ac:dyDescent="0.3">
      <c r="A15" s="77" t="s">
        <v>376</v>
      </c>
      <c r="B15" s="62">
        <v>14</v>
      </c>
      <c r="C15" s="86">
        <v>34.146341460000002</v>
      </c>
      <c r="D15" s="86">
        <v>31.925934569999999</v>
      </c>
      <c r="E15" s="62">
        <v>14</v>
      </c>
      <c r="F15" s="86">
        <v>41.176470590000001</v>
      </c>
      <c r="G15" s="86">
        <v>38.586261280000002</v>
      </c>
      <c r="H15" s="62">
        <v>12</v>
      </c>
      <c r="I15" s="86">
        <v>32.432432430000006</v>
      </c>
      <c r="J15" s="86">
        <v>30.507846659999998</v>
      </c>
    </row>
    <row r="16" spans="1:16" s="55" customFormat="1" ht="56.25" customHeight="1" x14ac:dyDescent="0.3">
      <c r="A16" s="77" t="s">
        <v>379</v>
      </c>
      <c r="B16" s="62">
        <v>13</v>
      </c>
      <c r="C16" s="86">
        <v>46.428571429999998</v>
      </c>
      <c r="D16" s="86">
        <v>43.299413299999998</v>
      </c>
      <c r="E16" s="62">
        <v>12</v>
      </c>
      <c r="F16" s="86">
        <v>38.709677419999998</v>
      </c>
      <c r="G16" s="86">
        <v>36.334603209999997</v>
      </c>
      <c r="H16" s="62">
        <v>11</v>
      </c>
      <c r="I16" s="86">
        <v>36.666666669999998</v>
      </c>
      <c r="J16" s="86">
        <v>35.378240059999996</v>
      </c>
    </row>
    <row r="17" spans="1:12" s="55" customFormat="1" ht="56.25" customHeight="1" x14ac:dyDescent="0.3">
      <c r="A17" s="77" t="s">
        <v>378</v>
      </c>
      <c r="B17" s="62">
        <v>82</v>
      </c>
      <c r="C17" s="86">
        <v>57.342657340000002</v>
      </c>
      <c r="D17" s="86">
        <v>52.652116800000002</v>
      </c>
      <c r="E17" s="62">
        <v>83</v>
      </c>
      <c r="F17" s="86">
        <v>52.866242040000003</v>
      </c>
      <c r="G17" s="86">
        <v>50.269777790000006</v>
      </c>
      <c r="H17" s="62">
        <v>73</v>
      </c>
      <c r="I17" s="86">
        <v>51.408450699999996</v>
      </c>
      <c r="J17" s="86">
        <v>47.893162350000004</v>
      </c>
    </row>
    <row r="18" spans="1:12" s="55" customFormat="1" ht="56.25" customHeight="1" x14ac:dyDescent="0.3">
      <c r="A18" s="77" t="s">
        <v>377</v>
      </c>
      <c r="B18" s="62">
        <v>23</v>
      </c>
      <c r="C18" s="86">
        <v>46</v>
      </c>
      <c r="D18" s="86">
        <v>43.938885820000003</v>
      </c>
      <c r="E18" s="62">
        <v>23</v>
      </c>
      <c r="F18" s="86">
        <v>41.071428570000002</v>
      </c>
      <c r="G18" s="86">
        <v>38.958557409999997</v>
      </c>
      <c r="H18" s="62">
        <v>22</v>
      </c>
      <c r="I18" s="86">
        <v>34.920634919999998</v>
      </c>
      <c r="J18" s="86">
        <v>32.670720930000002</v>
      </c>
    </row>
    <row r="19" spans="1:12" s="55" customFormat="1" ht="18.600000000000001" customHeight="1" x14ac:dyDescent="0.3">
      <c r="A19" s="72" t="s">
        <v>170</v>
      </c>
      <c r="B19" s="73">
        <v>336</v>
      </c>
      <c r="C19" s="87">
        <v>41.226993870000001</v>
      </c>
      <c r="D19" s="87">
        <v>37.94637153</v>
      </c>
      <c r="E19" s="73">
        <v>380</v>
      </c>
      <c r="F19" s="87">
        <v>42.841037199999995</v>
      </c>
      <c r="G19" s="87">
        <v>39.848618810000005</v>
      </c>
      <c r="H19" s="73">
        <v>309</v>
      </c>
      <c r="I19" s="87">
        <v>35.073779799999997</v>
      </c>
      <c r="J19" s="87">
        <v>32.841930529999999</v>
      </c>
    </row>
    <row r="20" spans="1:12" ht="18.899999999999999" customHeight="1" x14ac:dyDescent="0.25">
      <c r="A20" s="74" t="s">
        <v>29</v>
      </c>
      <c r="B20" s="75">
        <v>2556</v>
      </c>
      <c r="C20" s="89">
        <v>30.636461700000002</v>
      </c>
      <c r="D20" s="89">
        <v>29.734070810000002</v>
      </c>
      <c r="E20" s="75">
        <v>2899</v>
      </c>
      <c r="F20" s="89">
        <v>29.437449230000002</v>
      </c>
      <c r="G20" s="89">
        <v>28.869149189999998</v>
      </c>
      <c r="H20" s="75">
        <v>2716</v>
      </c>
      <c r="I20" s="89">
        <v>25.309849969999998</v>
      </c>
      <c r="J20" s="89">
        <v>25.309849969999998</v>
      </c>
      <c r="K20" s="76"/>
      <c r="L20" s="76"/>
    </row>
    <row r="21" spans="1:12" ht="18.899999999999999" customHeight="1" x14ac:dyDescent="0.25">
      <c r="A21" s="65" t="s">
        <v>414</v>
      </c>
    </row>
    <row r="23" spans="1:12" ht="15.6" x14ac:dyDescent="0.3">
      <c r="A23" s="112" t="s">
        <v>459</v>
      </c>
      <c r="B23" s="68"/>
      <c r="C23" s="68"/>
      <c r="D23" s="68"/>
      <c r="E23" s="68"/>
      <c r="F23" s="68"/>
      <c r="G23" s="68"/>
      <c r="H23" s="68"/>
      <c r="I23" s="68"/>
      <c r="J23" s="68"/>
    </row>
    <row r="24" spans="1:12" x14ac:dyDescent="0.25">
      <c r="B24" s="67"/>
      <c r="H24" s="67"/>
    </row>
    <row r="25" spans="1:12" x14ac:dyDescent="0.25">
      <c r="B25" s="67"/>
      <c r="H25" s="67"/>
    </row>
    <row r="26" spans="1:12" x14ac:dyDescent="0.25">
      <c r="B26" s="67"/>
      <c r="H26" s="67"/>
    </row>
    <row r="27" spans="1:12" x14ac:dyDescent="0.25">
      <c r="B27" s="67"/>
      <c r="H27" s="67"/>
    </row>
    <row r="28" spans="1:12" x14ac:dyDescent="0.25">
      <c r="B28" s="67"/>
      <c r="H28" s="67"/>
    </row>
    <row r="29" spans="1:12" x14ac:dyDescent="0.25">
      <c r="B29" s="67"/>
      <c r="H29" s="67"/>
    </row>
    <row r="30" spans="1:12" x14ac:dyDescent="0.25">
      <c r="B30" s="67"/>
      <c r="H30" s="67"/>
    </row>
    <row r="31" spans="1:12" x14ac:dyDescent="0.25">
      <c r="B31" s="67"/>
      <c r="H31" s="67"/>
    </row>
    <row r="32" spans="1:12" x14ac:dyDescent="0.25">
      <c r="B32" s="67"/>
      <c r="H32" s="67"/>
    </row>
    <row r="33" spans="1:10" x14ac:dyDescent="0.25">
      <c r="B33" s="67"/>
      <c r="H33" s="67"/>
    </row>
    <row r="34" spans="1:10" x14ac:dyDescent="0.25">
      <c r="B34" s="67"/>
      <c r="H34" s="67"/>
    </row>
    <row r="35" spans="1:10" x14ac:dyDescent="0.25">
      <c r="B35" s="67"/>
      <c r="H35" s="67"/>
    </row>
    <row r="36" spans="1:10" x14ac:dyDescent="0.25">
      <c r="B36" s="67"/>
      <c r="H36" s="67"/>
    </row>
    <row r="37" spans="1:10" x14ac:dyDescent="0.25">
      <c r="B37" s="67"/>
      <c r="H37" s="67"/>
    </row>
    <row r="38" spans="1:10" x14ac:dyDescent="0.25">
      <c r="B38" s="67"/>
      <c r="H38" s="67"/>
    </row>
    <row r="39" spans="1:10" x14ac:dyDescent="0.25">
      <c r="B39" s="67"/>
      <c r="H39" s="67"/>
    </row>
    <row r="40" spans="1:10" x14ac:dyDescent="0.25">
      <c r="B40" s="67"/>
      <c r="H40" s="67"/>
    </row>
    <row r="41" spans="1:10" x14ac:dyDescent="0.25">
      <c r="B41" s="67"/>
      <c r="H41" s="67"/>
    </row>
    <row r="42" spans="1:10" x14ac:dyDescent="0.25">
      <c r="A42" s="55"/>
      <c r="B42" s="55"/>
      <c r="C42" s="55"/>
      <c r="D42" s="55"/>
      <c r="F42" s="55"/>
      <c r="G42" s="55"/>
      <c r="H42" s="55"/>
      <c r="I42" s="55"/>
      <c r="J42" s="55"/>
    </row>
    <row r="43" spans="1:10" x14ac:dyDescent="0.25">
      <c r="B43" s="67"/>
      <c r="H43" s="67"/>
    </row>
    <row r="44" spans="1:10" x14ac:dyDescent="0.25">
      <c r="B44" s="67"/>
      <c r="H44" s="67"/>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6"/>
  <sheetViews>
    <sheetView showGridLines="0" workbookViewId="0"/>
  </sheetViews>
  <sheetFormatPr defaultColWidth="9.33203125" defaultRowHeight="15" x14ac:dyDescent="0.25"/>
  <cols>
    <col min="1" max="1" width="41.5546875" style="67" customWidth="1"/>
    <col min="2" max="2" width="16.109375" style="66" customWidth="1"/>
    <col min="3" max="7" width="16.109375" style="67" customWidth="1"/>
    <col min="8" max="8" width="16.109375" style="66" customWidth="1"/>
    <col min="9" max="10" width="16.109375" style="67" customWidth="1"/>
    <col min="11" max="12" width="10.5546875" style="67" customWidth="1"/>
    <col min="13" max="16384" width="9.33203125" style="67"/>
  </cols>
  <sheetData>
    <row r="1" spans="1:8" s="55" customFormat="1" ht="18.899999999999999" customHeight="1" x14ac:dyDescent="0.3">
      <c r="A1" s="111" t="s">
        <v>461</v>
      </c>
      <c r="B1" s="54"/>
      <c r="C1" s="54"/>
      <c r="D1" s="54"/>
      <c r="E1" s="54"/>
    </row>
    <row r="2" spans="1:8" s="55" customFormat="1" ht="18.899999999999999" customHeight="1" x14ac:dyDescent="0.3">
      <c r="A2" s="83" t="s">
        <v>449</v>
      </c>
      <c r="B2" s="56"/>
      <c r="C2" s="56"/>
      <c r="D2" s="56"/>
      <c r="E2" s="78"/>
    </row>
    <row r="3" spans="1:8" ht="62.4" x14ac:dyDescent="0.25">
      <c r="A3" s="69" t="s">
        <v>30</v>
      </c>
      <c r="B3" s="57" t="s">
        <v>434</v>
      </c>
      <c r="C3" s="57" t="s">
        <v>435</v>
      </c>
      <c r="D3" s="58" t="s">
        <v>436</v>
      </c>
      <c r="H3" s="67"/>
    </row>
    <row r="4" spans="1:8" ht="18.899999999999999" customHeight="1" x14ac:dyDescent="0.25">
      <c r="A4" s="71" t="s">
        <v>177</v>
      </c>
      <c r="B4" s="88">
        <v>27.01407669</v>
      </c>
      <c r="C4" s="88">
        <v>29.505267880000002</v>
      </c>
      <c r="D4" s="88">
        <v>23.593167449999999</v>
      </c>
      <c r="F4" s="35"/>
      <c r="G4" s="36"/>
      <c r="H4" s="36"/>
    </row>
    <row r="5" spans="1:8" ht="18.899999999999999" customHeight="1" x14ac:dyDescent="0.25">
      <c r="A5" s="71" t="s">
        <v>33</v>
      </c>
      <c r="B5" s="88">
        <v>36.291700850000005</v>
      </c>
      <c r="C5" s="88">
        <v>32.36631362</v>
      </c>
      <c r="D5" s="88">
        <v>28.430016879999997</v>
      </c>
      <c r="F5" s="52"/>
      <c r="G5" s="51"/>
      <c r="H5" s="51"/>
    </row>
    <row r="6" spans="1:8" ht="18.899999999999999" customHeight="1" x14ac:dyDescent="0.25">
      <c r="A6" s="71" t="s">
        <v>32</v>
      </c>
      <c r="B6" s="88">
        <v>29.897823820000003</v>
      </c>
      <c r="C6" s="88">
        <v>28.968556760000002</v>
      </c>
      <c r="D6" s="88">
        <v>23.834142440000001</v>
      </c>
      <c r="F6" s="52"/>
      <c r="G6" s="51"/>
      <c r="H6" s="51"/>
    </row>
    <row r="7" spans="1:8" ht="18.899999999999999" customHeight="1" x14ac:dyDescent="0.25">
      <c r="A7" s="71" t="s">
        <v>31</v>
      </c>
      <c r="B7" s="88">
        <v>25.659641280000002</v>
      </c>
      <c r="C7" s="88">
        <v>29.326415389999998</v>
      </c>
      <c r="D7" s="88">
        <v>30.870007700000002</v>
      </c>
      <c r="F7" s="52"/>
      <c r="G7" s="51"/>
      <c r="H7" s="51"/>
    </row>
    <row r="8" spans="1:8" ht="18.899999999999999" customHeight="1" x14ac:dyDescent="0.25">
      <c r="A8" s="71" t="s">
        <v>176</v>
      </c>
      <c r="B8" s="88">
        <v>34.812002050000004</v>
      </c>
      <c r="C8" s="88">
        <v>31.672353450000003</v>
      </c>
      <c r="D8" s="88">
        <v>29.253345380000003</v>
      </c>
      <c r="F8" s="52"/>
      <c r="G8" s="51"/>
      <c r="H8" s="51"/>
    </row>
    <row r="9" spans="1:8" ht="18.899999999999999" customHeight="1" x14ac:dyDescent="0.25">
      <c r="A9" s="71" t="s">
        <v>175</v>
      </c>
      <c r="B9" s="88">
        <v>28.27341384</v>
      </c>
      <c r="C9" s="88">
        <v>25.975241929999999</v>
      </c>
      <c r="D9" s="88">
        <v>23.550320240000001</v>
      </c>
      <c r="F9" s="44"/>
      <c r="G9" s="43"/>
    </row>
    <row r="10" spans="1:8" ht="18.899999999999999" customHeight="1" x14ac:dyDescent="0.25">
      <c r="A10" s="71" t="s">
        <v>36</v>
      </c>
      <c r="B10" s="88">
        <v>26.746609519999996</v>
      </c>
      <c r="C10" s="88">
        <v>28.42149276</v>
      </c>
      <c r="D10" s="88">
        <v>22.342889100000001</v>
      </c>
      <c r="F10" s="52"/>
      <c r="G10" s="51"/>
      <c r="H10" s="51"/>
    </row>
    <row r="11" spans="1:8" ht="18.899999999999999" customHeight="1" x14ac:dyDescent="0.25">
      <c r="A11" s="71" t="s">
        <v>35</v>
      </c>
      <c r="B11" s="88">
        <v>24.79849935</v>
      </c>
      <c r="C11" s="88">
        <v>27.745203740000001</v>
      </c>
      <c r="D11" s="88">
        <v>21.727034929999999</v>
      </c>
      <c r="F11" s="52"/>
      <c r="G11" s="51"/>
      <c r="H11" s="51"/>
    </row>
    <row r="12" spans="1:8" ht="18.899999999999999" customHeight="1" x14ac:dyDescent="0.25">
      <c r="A12" s="71" t="s">
        <v>34</v>
      </c>
      <c r="B12" s="88">
        <v>26.423708380000001</v>
      </c>
      <c r="C12" s="88">
        <v>26.529743449999998</v>
      </c>
      <c r="D12" s="88">
        <v>21.772975469999999</v>
      </c>
      <c r="F12" s="52"/>
      <c r="G12" s="51"/>
      <c r="H12" s="51"/>
    </row>
    <row r="13" spans="1:8" ht="18.899999999999999" customHeight="1" x14ac:dyDescent="0.25">
      <c r="A13" s="71" t="s">
        <v>178</v>
      </c>
      <c r="B13" s="88">
        <v>35.909777349999999</v>
      </c>
      <c r="C13" s="88">
        <v>29.688976270000001</v>
      </c>
      <c r="D13" s="88">
        <v>27.257413120000002</v>
      </c>
      <c r="F13" s="52"/>
      <c r="G13" s="51"/>
      <c r="H13" s="51"/>
    </row>
    <row r="14" spans="1:8" ht="18.899999999999999" customHeight="1" x14ac:dyDescent="0.25">
      <c r="A14" s="71" t="s">
        <v>154</v>
      </c>
      <c r="B14" s="88">
        <v>51.983668790000003</v>
      </c>
      <c r="C14" s="88" t="e">
        <v>#VALUE!</v>
      </c>
      <c r="D14" s="88" t="e">
        <v>#VALUE!</v>
      </c>
      <c r="H14" s="67"/>
    </row>
    <row r="15" spans="1:8" ht="18.899999999999999" customHeight="1" x14ac:dyDescent="0.25">
      <c r="A15" s="65" t="s">
        <v>414</v>
      </c>
    </row>
    <row r="16" spans="1:8" x14ac:dyDescent="0.25">
      <c r="B16" s="67"/>
      <c r="H16" s="67"/>
    </row>
    <row r="17" spans="1:8" ht="15.6" x14ac:dyDescent="0.3">
      <c r="A17" s="112" t="s">
        <v>459</v>
      </c>
      <c r="B17" s="67"/>
      <c r="H17" s="67"/>
    </row>
    <row r="18" spans="1:8" x14ac:dyDescent="0.25">
      <c r="B18" s="67"/>
      <c r="H18" s="67"/>
    </row>
    <row r="19" spans="1:8" x14ac:dyDescent="0.25">
      <c r="B19" s="67"/>
      <c r="H19" s="67"/>
    </row>
    <row r="20" spans="1:8" x14ac:dyDescent="0.25">
      <c r="B20" s="67"/>
      <c r="H20" s="67"/>
    </row>
    <row r="21" spans="1:8" x14ac:dyDescent="0.25">
      <c r="B21" s="67"/>
      <c r="H21" s="67"/>
    </row>
    <row r="22" spans="1:8" x14ac:dyDescent="0.25">
      <c r="B22" s="67"/>
      <c r="H22" s="67"/>
    </row>
    <row r="23" spans="1:8" x14ac:dyDescent="0.25">
      <c r="B23" s="67"/>
      <c r="H23" s="67"/>
    </row>
    <row r="24" spans="1:8" x14ac:dyDescent="0.25">
      <c r="B24" s="67"/>
      <c r="H24" s="67"/>
    </row>
    <row r="25" spans="1:8" x14ac:dyDescent="0.25">
      <c r="B25" s="67"/>
      <c r="H25" s="67"/>
    </row>
    <row r="26" spans="1:8" x14ac:dyDescent="0.25">
      <c r="B26" s="67"/>
      <c r="H26" s="67"/>
    </row>
    <row r="27" spans="1:8" x14ac:dyDescent="0.25">
      <c r="B27" s="67"/>
      <c r="H27" s="67"/>
    </row>
    <row r="28" spans="1:8" x14ac:dyDescent="0.25">
      <c r="B28" s="67"/>
      <c r="H28" s="67"/>
    </row>
    <row r="29" spans="1:8" x14ac:dyDescent="0.25">
      <c r="B29" s="67"/>
      <c r="H29" s="67"/>
    </row>
    <row r="30" spans="1:8" x14ac:dyDescent="0.25">
      <c r="B30" s="67"/>
      <c r="H30" s="67"/>
    </row>
    <row r="31" spans="1:8" x14ac:dyDescent="0.25">
      <c r="B31" s="67"/>
      <c r="H31" s="67"/>
    </row>
    <row r="32" spans="1:8" x14ac:dyDescent="0.25">
      <c r="B32" s="67"/>
      <c r="H32" s="67"/>
    </row>
    <row r="33" spans="1:10" x14ac:dyDescent="0.25">
      <c r="B33" s="67"/>
      <c r="H33" s="67"/>
    </row>
    <row r="34" spans="1:10" x14ac:dyDescent="0.25">
      <c r="A34" s="55"/>
      <c r="B34" s="55"/>
      <c r="C34" s="55"/>
      <c r="D34" s="55"/>
      <c r="F34" s="55"/>
      <c r="G34" s="55"/>
      <c r="H34" s="55"/>
      <c r="I34" s="55"/>
      <c r="J34" s="55"/>
    </row>
    <row r="35" spans="1:10" x14ac:dyDescent="0.25">
      <c r="B35" s="67"/>
      <c r="H35" s="67"/>
    </row>
    <row r="36" spans="1:10" x14ac:dyDescent="0.25">
      <c r="B36" s="67"/>
      <c r="H36" s="67"/>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A892A-41C2-42A4-BADD-EA2E441261FB}">
  <sheetPr>
    <tabColor theme="3"/>
  </sheetPr>
  <dimension ref="A1:J37"/>
  <sheetViews>
    <sheetView showGridLines="0" workbookViewId="0"/>
  </sheetViews>
  <sheetFormatPr defaultColWidth="9.33203125" defaultRowHeight="15" x14ac:dyDescent="0.25"/>
  <cols>
    <col min="1" max="1" width="41.5546875" style="67" customWidth="1"/>
    <col min="2" max="2" width="16.109375" style="66" customWidth="1"/>
    <col min="3" max="7" width="16.109375" style="67" customWidth="1"/>
    <col min="8" max="8" width="16.109375" style="66" customWidth="1"/>
    <col min="9" max="10" width="16.109375" style="67" customWidth="1"/>
    <col min="11" max="12" width="10.5546875" style="67" customWidth="1"/>
    <col min="13" max="16384" width="9.33203125" style="67"/>
  </cols>
  <sheetData>
    <row r="1" spans="1:8" s="55" customFormat="1" ht="18.899999999999999" customHeight="1" x14ac:dyDescent="0.3">
      <c r="A1" s="111" t="s">
        <v>462</v>
      </c>
      <c r="B1" s="79"/>
      <c r="C1" s="80"/>
      <c r="D1" s="80"/>
    </row>
    <row r="2" spans="1:8" s="55" customFormat="1" ht="18.899999999999999" customHeight="1" x14ac:dyDescent="0.3">
      <c r="A2" s="69" t="s">
        <v>280</v>
      </c>
      <c r="B2" s="70" t="s">
        <v>279</v>
      </c>
      <c r="C2" s="81"/>
      <c r="D2" s="80"/>
      <c r="E2" s="81"/>
    </row>
    <row r="3" spans="1:8" ht="18.899999999999999" customHeight="1" x14ac:dyDescent="0.25">
      <c r="A3" s="71" t="s">
        <v>269</v>
      </c>
      <c r="B3" s="82">
        <v>0.43242759720000001</v>
      </c>
      <c r="H3" s="67"/>
    </row>
    <row r="4" spans="1:8" ht="18.899999999999999" customHeight="1" x14ac:dyDescent="0.25">
      <c r="A4" s="71" t="s">
        <v>270</v>
      </c>
      <c r="B4" s="82">
        <v>0.8235286007</v>
      </c>
      <c r="H4" s="67"/>
    </row>
    <row r="5" spans="1:8" ht="18.899999999999999" customHeight="1" x14ac:dyDescent="0.25">
      <c r="A5" s="71" t="s">
        <v>271</v>
      </c>
      <c r="B5" s="82">
        <v>1.18428092E-2</v>
      </c>
      <c r="H5" s="67"/>
    </row>
    <row r="6" spans="1:8" ht="18.899999999999999" customHeight="1" x14ac:dyDescent="0.25">
      <c r="A6" s="71" t="s">
        <v>275</v>
      </c>
      <c r="B6" s="82">
        <v>0.67598974310000004</v>
      </c>
      <c r="H6" s="67"/>
    </row>
    <row r="7" spans="1:8" ht="18.899999999999999" customHeight="1" x14ac:dyDescent="0.25">
      <c r="A7" s="71" t="s">
        <v>276</v>
      </c>
      <c r="B7" s="82">
        <v>9.4283136599999998E-2</v>
      </c>
      <c r="H7" s="67"/>
    </row>
    <row r="8" spans="1:8" ht="18.899999999999999" customHeight="1" x14ac:dyDescent="0.25">
      <c r="A8" s="71" t="s">
        <v>272</v>
      </c>
      <c r="B8" s="82">
        <v>1.5827737800000002E-2</v>
      </c>
      <c r="H8" s="67"/>
    </row>
    <row r="9" spans="1:8" ht="18.899999999999999" customHeight="1" x14ac:dyDescent="0.25">
      <c r="A9" s="71" t="s">
        <v>273</v>
      </c>
      <c r="B9" s="82">
        <v>0.28266161140000001</v>
      </c>
      <c r="H9" s="67"/>
    </row>
    <row r="10" spans="1:8" ht="18.899999999999999" customHeight="1" x14ac:dyDescent="0.25">
      <c r="A10" s="71" t="s">
        <v>274</v>
      </c>
      <c r="B10" s="82">
        <v>0.16784739470000001</v>
      </c>
      <c r="H10" s="67"/>
    </row>
    <row r="11" spans="1:8" ht="18.899999999999999" customHeight="1" x14ac:dyDescent="0.25">
      <c r="A11" s="71" t="s">
        <v>277</v>
      </c>
      <c r="B11" s="82">
        <v>0.3157664838</v>
      </c>
      <c r="H11" s="67"/>
    </row>
    <row r="12" spans="1:8" ht="18.899999999999999" customHeight="1" x14ac:dyDescent="0.25">
      <c r="A12" s="71" t="s">
        <v>278</v>
      </c>
      <c r="B12" s="82">
        <v>0.79853304859999996</v>
      </c>
      <c r="H12" s="67"/>
    </row>
    <row r="13" spans="1:8" ht="18.899999999999999" customHeight="1" x14ac:dyDescent="0.25">
      <c r="A13" s="65" t="s">
        <v>460</v>
      </c>
      <c r="B13" s="67"/>
    </row>
    <row r="15" spans="1:8" ht="15.6" x14ac:dyDescent="0.3">
      <c r="A15" s="112" t="s">
        <v>459</v>
      </c>
    </row>
    <row r="16" spans="1:8" x14ac:dyDescent="0.25">
      <c r="B16" s="67"/>
      <c r="H16" s="67"/>
    </row>
    <row r="17" s="67" customFormat="1" x14ac:dyDescent="0.25"/>
    <row r="18" s="67" customFormat="1" x14ac:dyDescent="0.25"/>
    <row r="19" s="67" customFormat="1" x14ac:dyDescent="0.25"/>
    <row r="20" s="67" customFormat="1" x14ac:dyDescent="0.25"/>
    <row r="21" s="67" customFormat="1" x14ac:dyDescent="0.25"/>
    <row r="22" s="67" customFormat="1" x14ac:dyDescent="0.25"/>
    <row r="23" s="67" customFormat="1" x14ac:dyDescent="0.25"/>
    <row r="24" s="67" customFormat="1" x14ac:dyDescent="0.25"/>
    <row r="25" s="67" customFormat="1" x14ac:dyDescent="0.25"/>
    <row r="26" s="67" customFormat="1" x14ac:dyDescent="0.25"/>
    <row r="27" s="67" customFormat="1" x14ac:dyDescent="0.25"/>
    <row r="28" s="67" customFormat="1" x14ac:dyDescent="0.25"/>
    <row r="29" s="67" customFormat="1" x14ac:dyDescent="0.25"/>
    <row r="30" s="67" customFormat="1" x14ac:dyDescent="0.25"/>
    <row r="31" s="67" customFormat="1" x14ac:dyDescent="0.25"/>
    <row r="32" s="67" customFormat="1" x14ac:dyDescent="0.25"/>
    <row r="33" spans="1:10" x14ac:dyDescent="0.25">
      <c r="B33" s="67"/>
      <c r="H33" s="67"/>
    </row>
    <row r="34" spans="1:10" x14ac:dyDescent="0.25">
      <c r="B34" s="67"/>
      <c r="H34" s="67"/>
    </row>
    <row r="35" spans="1:10" x14ac:dyDescent="0.25">
      <c r="A35" s="55"/>
      <c r="B35" s="55"/>
      <c r="C35" s="55"/>
      <c r="D35" s="55"/>
      <c r="F35" s="55"/>
      <c r="G35" s="55"/>
      <c r="H35" s="55"/>
      <c r="I35" s="55"/>
      <c r="J35" s="55"/>
    </row>
    <row r="36" spans="1:10" x14ac:dyDescent="0.25">
      <c r="B36" s="67"/>
      <c r="H36" s="67"/>
    </row>
    <row r="37" spans="1:10" x14ac:dyDescent="0.25">
      <c r="B37" s="67"/>
      <c r="H37" s="67"/>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44</vt:i4>
      </vt:variant>
    </vt:vector>
  </HeadingPairs>
  <TitlesOfParts>
    <vt:vector size="59"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Data'!ambvis_rates_Feb_5_2013hjp_3</vt:lpstr>
      <vt:lpstr>'Raw Data'!ambvis_rates_Feb_5_2013hjp_4</vt:lpstr>
      <vt:lpstr>'Raw Data'!cabg_Feb_5_2013hjp_1</vt:lpstr>
      <vt:lpstr>'Raw Data'!cabg_Feb_5_2013hjp_1_1</vt:lpstr>
      <vt:lpstr>'Raw Data'!cabg_Feb_5_2013hjp_1_2</vt:lpstr>
      <vt:lpstr>'Raw Data'!cabg_Feb_5_2013hjp_1_3</vt:lpstr>
      <vt:lpstr>'Raw Data'!cabg_Feb_5_2013hjp_1_4</vt:lpstr>
      <vt:lpstr>'Raw Data'!cath_Feb_5_2013hjp</vt:lpstr>
      <vt:lpstr>'Raw Data'!cath_Feb_5_2013hjp_1</vt:lpstr>
      <vt:lpstr>'Raw Data'!cath_Feb_5_2013hjp_2</vt:lpstr>
      <vt:lpstr>'Raw Data'!cath_Feb_5_2013hjp_3</vt:lpstr>
      <vt:lpstr>'Raw Data'!cath_Feb_5_2013hjp_4</vt:lpstr>
      <vt:lpstr>'Raw Data'!dementia_Feb_12_2013hjp</vt:lpstr>
      <vt:lpstr>'Raw Data'!dementia_Feb_12_2013hjp_1</vt:lpstr>
      <vt:lpstr>'Raw Data'!dementia_Feb_12_2013hjp_2</vt:lpstr>
      <vt:lpstr>'Raw Data'!dementia_Feb_12_2013hjp_3</vt:lpstr>
      <vt:lpstr>'Raw Data'!dementia_Feb_12_2013hjp_4</vt:lpstr>
      <vt:lpstr>'Raw Data'!hip_replace_Feb_5_2013hjp</vt:lpstr>
      <vt:lpstr>'Raw Data'!hip_replace_Feb_5_2013hjp_1</vt:lpstr>
      <vt:lpstr>'Raw Data'!hip_replace_Feb_5_2013hjp_2</vt:lpstr>
      <vt:lpstr>'Raw Data'!hip_replace_Feb_5_2013hjp_3</vt:lpstr>
      <vt:lpstr>'Raw Data'!hip_replace_Feb_5_2013hjp_4</vt:lpstr>
      <vt:lpstr>'Raw Data'!knee_replace_Feb_5_2013hjp</vt:lpstr>
      <vt:lpstr>'Raw Data'!knee_replace_Feb_5_2013hjp_1</vt:lpstr>
      <vt:lpstr>'Raw Data'!knee_replace_Feb_5_2013hjp_2</vt:lpstr>
      <vt:lpstr>'Raw Data'!knee_replace_Feb_5_2013hjp_3</vt:lpstr>
      <vt:lpstr>'Raw Data'!knee_replace_Feb_5_2013hjp_4</vt:lpstr>
      <vt:lpstr>'Raw Data'!pci_Feb_5_2013hjp</vt:lpstr>
      <vt:lpstr>'Raw Data'!pci_Feb_5_2013hjp_1</vt:lpstr>
      <vt:lpstr>'Raw Data'!pci_Feb_5_2013hjp_2</vt:lpstr>
      <vt:lpstr>'Raw Data'!pci_Feb_5_2013hjp_3</vt:lpstr>
      <vt:lpstr>'Raw Data'!pci_Feb_5_2013hjp_4</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RHA-Chapter9-VBAC-rates</dc:title>
  <dc:creator>rodm</dc:creator>
  <cp:lastModifiedBy>Lindsey Dahl</cp:lastModifiedBy>
  <cp:lastPrinted>2024-06-05T19:11:10Z</cp:lastPrinted>
  <dcterms:created xsi:type="dcterms:W3CDTF">2012-06-19T01:21:24Z</dcterms:created>
  <dcterms:modified xsi:type="dcterms:W3CDTF">2025-12-04T21:46:29Z</dcterms:modified>
</cp:coreProperties>
</file>